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126"/>
  <workbookPr defaultThemeVersion="124226"/>
  <mc:AlternateContent xmlns:mc="http://schemas.openxmlformats.org/markup-compatibility/2006">
    <mc:Choice Requires="x15">
      <x15ac:absPath xmlns:x15ac="http://schemas.microsoft.com/office/spreadsheetml/2010/11/ac" url="P:\LS DOCUMENTS\T-142 Roundabout Mods\Tier 1 Triangle Design\Main St Mods 2019\Bid Docs\ADDENDUM NO. 1\"/>
    </mc:Choice>
  </mc:AlternateContent>
  <xr:revisionPtr revIDLastSave="0" documentId="13_ncr:1_{D6636347-2F27-4FAB-A6CD-21B2F3E46C23}" xr6:coauthVersionLast="40" xr6:coauthVersionMax="40" xr10:uidLastSave="{00000000-0000-0000-0000-000000000000}"/>
  <bookViews>
    <workbookView xWindow="0" yWindow="0" windowWidth="25200" windowHeight="12555" tabRatio="899" xr2:uid="{00000000-000D-0000-FFFF-FFFF00000000}"/>
  </bookViews>
  <sheets>
    <sheet name="UNPROTECTED" sheetId="29" r:id="rId1"/>
    <sheet name="Dublin Road -Tuttle to Rings" sheetId="5" state="hidden" r:id="rId2"/>
    <sheet name="Dublin Road -Rings to Grandview" sheetId="6" state="hidden" r:id="rId3"/>
    <sheet name="Dublin Road -Grndvw to EOP" sheetId="7" state="hidden" r:id="rId4"/>
  </sheets>
  <definedNames>
    <definedName name="_xlnm.Print_Area" localSheetId="0">UNPROTECTED!$A$1:$I$265</definedName>
    <definedName name="_xlnm.Print_Titles" localSheetId="0">UNPROTECTED!$1:$1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80" i="29" l="1"/>
  <c r="A83" i="29" s="1"/>
  <c r="A86" i="29" s="1"/>
  <c r="A89" i="29" s="1"/>
  <c r="A92" i="29" s="1"/>
  <c r="A95" i="29" s="1"/>
  <c r="A98" i="29" s="1"/>
  <c r="A101" i="29" s="1"/>
  <c r="A104" i="29" s="1"/>
  <c r="A107" i="29" s="1"/>
  <c r="A110" i="29" s="1"/>
  <c r="A113" i="29" s="1"/>
  <c r="A116" i="29" s="1"/>
  <c r="A119" i="29" s="1"/>
  <c r="A122" i="29" s="1"/>
  <c r="A125" i="29" s="1"/>
  <c r="A128" i="29" s="1"/>
  <c r="A131" i="29" s="1"/>
  <c r="A134" i="29" s="1"/>
  <c r="A137" i="29" s="1"/>
  <c r="A140" i="29" s="1"/>
  <c r="A143" i="29" s="1"/>
  <c r="A146" i="29" s="1"/>
  <c r="A149" i="29" s="1"/>
  <c r="A152" i="29" s="1"/>
  <c r="A155" i="29" s="1"/>
  <c r="A158" i="29" s="1"/>
  <c r="A161" i="29" s="1"/>
  <c r="A164" i="29" s="1"/>
  <c r="A167" i="29" s="1"/>
  <c r="A170" i="29" s="1"/>
  <c r="A173" i="29" s="1"/>
  <c r="A176" i="29" s="1"/>
  <c r="A179" i="29" s="1"/>
  <c r="A182" i="29" s="1"/>
  <c r="A185" i="29" s="1"/>
  <c r="A188" i="29" s="1"/>
  <c r="A191" i="29" s="1"/>
  <c r="A194" i="29" s="1"/>
  <c r="A197" i="29" s="1"/>
  <c r="A34" i="29" l="1"/>
  <c r="A37" i="29" s="1"/>
  <c r="A40" i="29" s="1"/>
  <c r="A43" i="29" s="1"/>
  <c r="A46" i="29" s="1"/>
  <c r="A49" i="29" s="1"/>
  <c r="A52" i="29" s="1"/>
  <c r="A55" i="29" s="1"/>
  <c r="A58" i="29" s="1"/>
  <c r="A61" i="29" s="1"/>
  <c r="A64" i="29" s="1"/>
  <c r="A67" i="29" s="1"/>
  <c r="A70" i="29" s="1"/>
  <c r="A73" i="29" s="1"/>
  <c r="A242" i="29" l="1"/>
  <c r="A232" i="29" l="1"/>
  <c r="A235" i="29" s="1"/>
  <c r="A204" i="29"/>
  <c r="A207" i="29" s="1"/>
  <c r="A210" i="29" s="1"/>
  <c r="A213" i="29" s="1"/>
  <c r="A216" i="29" s="1"/>
  <c r="A219" i="29" s="1"/>
  <c r="A222" i="29" s="1"/>
  <c r="A225" i="29" s="1"/>
  <c r="A6" i="29"/>
  <c r="A9" i="29" s="1"/>
  <c r="A12" i="29" s="1"/>
  <c r="A15" i="29" s="1"/>
  <c r="A18" i="29" s="1"/>
  <c r="A21" i="29" s="1"/>
  <c r="A24" i="29" s="1"/>
  <c r="A27" i="29" s="1"/>
  <c r="AK74" i="5" l="1"/>
  <c r="AK75" i="6"/>
  <c r="K76" i="7"/>
  <c r="K75" i="6"/>
  <c r="K74" i="5"/>
  <c r="X74" i="5"/>
  <c r="X75" i="6"/>
  <c r="X76" i="7"/>
  <c r="AE54" i="7"/>
  <c r="AE53" i="7"/>
  <c r="J76" i="7"/>
  <c r="J75" i="6"/>
  <c r="J74" i="5"/>
  <c r="M20" i="7"/>
  <c r="M76" i="7" s="1"/>
  <c r="U76" i="7"/>
  <c r="U74" i="5"/>
  <c r="U75" i="6"/>
  <c r="S28" i="7"/>
  <c r="S76" i="7" s="1"/>
  <c r="R28" i="7"/>
  <c r="R76" i="7" s="1"/>
  <c r="AK28" i="7"/>
  <c r="AK76" i="7" s="1"/>
  <c r="E23" i="7"/>
  <c r="E76" i="7" s="1"/>
  <c r="AP76" i="7"/>
  <c r="AO76" i="7"/>
  <c r="AN76" i="7"/>
  <c r="AM76" i="7"/>
  <c r="AL76" i="7"/>
  <c r="AI76" i="7"/>
  <c r="AH76" i="7"/>
  <c r="AG76" i="7"/>
  <c r="AF76" i="7"/>
  <c r="AD76" i="7"/>
  <c r="AC76" i="7"/>
  <c r="AB76" i="7"/>
  <c r="AA76" i="7"/>
  <c r="Z76" i="7"/>
  <c r="Y76" i="7"/>
  <c r="W76" i="7"/>
  <c r="V76" i="7"/>
  <c r="T76" i="7"/>
  <c r="Q76" i="7"/>
  <c r="P76" i="7"/>
  <c r="O76" i="7"/>
  <c r="N76" i="7"/>
  <c r="L76" i="7"/>
  <c r="I76" i="7"/>
  <c r="H76" i="7"/>
  <c r="G76" i="7"/>
  <c r="F76" i="7"/>
  <c r="AJ76" i="7"/>
  <c r="AE39" i="6"/>
  <c r="T75" i="6"/>
  <c r="T74" i="5"/>
  <c r="AJ38" i="6"/>
  <c r="AJ75" i="6" s="1"/>
  <c r="W74" i="5"/>
  <c r="W75" i="6"/>
  <c r="AE36" i="6"/>
  <c r="AE34" i="6"/>
  <c r="AG33" i="6"/>
  <c r="AG75" i="6" s="1"/>
  <c r="P75" i="6"/>
  <c r="O75" i="6"/>
  <c r="L75" i="6"/>
  <c r="P74" i="5"/>
  <c r="O74" i="5"/>
  <c r="M30" i="6"/>
  <c r="M75" i="6" s="1"/>
  <c r="E29" i="6"/>
  <c r="E21" i="6"/>
  <c r="E19" i="6"/>
  <c r="E18" i="6"/>
  <c r="L74" i="5"/>
  <c r="AP75" i="6"/>
  <c r="AO75" i="6"/>
  <c r="AN75" i="6"/>
  <c r="AM75" i="6"/>
  <c r="AL75" i="6"/>
  <c r="AI75" i="6"/>
  <c r="AH75" i="6"/>
  <c r="AF75" i="6"/>
  <c r="AD75" i="6"/>
  <c r="AC75" i="6"/>
  <c r="AB75" i="6"/>
  <c r="AA75" i="6"/>
  <c r="Z75" i="6"/>
  <c r="Y75" i="6"/>
  <c r="V75" i="6"/>
  <c r="S75" i="6"/>
  <c r="R75" i="6"/>
  <c r="N75" i="6"/>
  <c r="I75" i="6"/>
  <c r="H75" i="6"/>
  <c r="G75" i="6"/>
  <c r="F75" i="6"/>
  <c r="Q75" i="6"/>
  <c r="E50" i="5"/>
  <c r="N74" i="5"/>
  <c r="Q54" i="5"/>
  <c r="M28" i="5"/>
  <c r="AE76" i="7" l="1"/>
  <c r="AE75" i="6"/>
  <c r="E75" i="6"/>
  <c r="AF31" i="5"/>
  <c r="AP74" i="5" l="1"/>
  <c r="AO74" i="5"/>
  <c r="AN74" i="5"/>
  <c r="AM74" i="5"/>
  <c r="AL74" i="5"/>
  <c r="AJ74" i="5"/>
  <c r="AI74" i="5"/>
  <c r="AH74" i="5"/>
  <c r="AG74" i="5"/>
  <c r="AF74" i="5"/>
  <c r="AE74" i="5"/>
  <c r="AD74" i="5"/>
  <c r="AC74" i="5"/>
  <c r="AA74" i="5"/>
  <c r="Z74" i="5"/>
  <c r="Y74" i="5"/>
  <c r="V74" i="5"/>
  <c r="S74" i="5"/>
  <c r="R74" i="5"/>
  <c r="Q74" i="5"/>
  <c r="M74" i="5"/>
  <c r="I74" i="5"/>
  <c r="H74" i="5"/>
  <c r="G74" i="5"/>
  <c r="F74" i="5"/>
  <c r="E74" i="5"/>
  <c r="AB74" i="5"/>
</calcChain>
</file>

<file path=xl/sharedStrings.xml><?xml version="1.0" encoding="utf-8"?>
<sst xmlns="http://schemas.openxmlformats.org/spreadsheetml/2006/main" count="774" uniqueCount="255">
  <si>
    <t>SHEET NO.</t>
  </si>
  <si>
    <t>REF NO.</t>
  </si>
  <si>
    <t>STATION TO STATION</t>
  </si>
  <si>
    <t>SIDE</t>
  </si>
  <si>
    <t>FT</t>
  </si>
  <si>
    <t>CURB RAMP</t>
  </si>
  <si>
    <t>CATCH BASIN REMOVED</t>
  </si>
  <si>
    <t>LT/RT</t>
  </si>
  <si>
    <t>LT</t>
  </si>
  <si>
    <t>VALVE BOXES ADJUSTED TO GRADE</t>
  </si>
  <si>
    <t>Tuttle Road South Connection</t>
  </si>
  <si>
    <t>4+02.79</t>
  </si>
  <si>
    <t>EA</t>
  </si>
  <si>
    <t>COLUMBUS STANDARD HEAVY DUTY VALVE BOX</t>
  </si>
  <si>
    <t>5+89.12</t>
  </si>
  <si>
    <t>W</t>
  </si>
  <si>
    <t>SPEC.</t>
  </si>
  <si>
    <t>STONE WALL REMOVED AND SALVAGED</t>
  </si>
  <si>
    <t>R</t>
  </si>
  <si>
    <t>17+77.25 - 17+87.31</t>
  </si>
  <si>
    <t>PIPE REMOVED</t>
  </si>
  <si>
    <t>19+18.78 - 19+96.53</t>
  </si>
  <si>
    <t>DETECTABLE WARNING TYPE D</t>
  </si>
  <si>
    <t>TUTTLE TO HERTFORD</t>
  </si>
  <si>
    <t>CATCH BASIN, AA-S133</t>
  </si>
  <si>
    <t>CATCH BASIN, AA-S125</t>
  </si>
  <si>
    <t>MANHOLE</t>
  </si>
  <si>
    <t>12" PIPE, WITH TYP 1 BEDDING</t>
  </si>
  <si>
    <t>15" PIPE, WITH TYP 1 BEDDING</t>
  </si>
  <si>
    <t>18" PIPE, WITH TYP 1 BEDDING</t>
  </si>
  <si>
    <t>21" PIPE, WITH TYP 1 BEDDING</t>
  </si>
  <si>
    <t>24" PIPE, WITH TYP 1 BEDDING</t>
  </si>
  <si>
    <t>D</t>
  </si>
  <si>
    <t>17+15 - 17+53.05</t>
  </si>
  <si>
    <t>17+70.53 - 20+02.86</t>
  </si>
  <si>
    <t>15/16</t>
  </si>
  <si>
    <t>HERTFORD to RINGS</t>
  </si>
  <si>
    <t>20+02.72 - 20+26.98</t>
  </si>
  <si>
    <t>22+63.78 - 23+33.94</t>
  </si>
  <si>
    <t>FENCE REMOVED FOR REUSE</t>
  </si>
  <si>
    <t>26+47.81 - 26+63.81</t>
  </si>
  <si>
    <t>28+50.27 - 28+74.27</t>
  </si>
  <si>
    <t>29+05.79 - 29+29.79</t>
  </si>
  <si>
    <t>30+28.54 - 31+24.54</t>
  </si>
  <si>
    <t>FENCE REBUILT</t>
  </si>
  <si>
    <t>2002.86 - 20+59.79</t>
  </si>
  <si>
    <t>RELOCATED STONE WALL, 1" TO 12"</t>
  </si>
  <si>
    <t>RELOCATED STONE WALL, 13" TO 27"</t>
  </si>
  <si>
    <t>RELOCATED STONE WALL, 28" &amp; HIGHER</t>
  </si>
  <si>
    <t>COLUMNS RELOCATED</t>
  </si>
  <si>
    <t>WALL 1</t>
  </si>
  <si>
    <t>WALL 2</t>
  </si>
  <si>
    <t>Rings to Grandview</t>
  </si>
  <si>
    <t>RT</t>
  </si>
  <si>
    <t>C.I. FERRULE VALVE BOX &amp; COVER</t>
  </si>
  <si>
    <t>GUARDRAIL REMOVED</t>
  </si>
  <si>
    <t>40+00.40 -41+02.14</t>
  </si>
  <si>
    <t>40+22 - 40+37.27</t>
  </si>
  <si>
    <t>40+89.27 - 41+52.44</t>
  </si>
  <si>
    <t>40+90.04 - 41+36.13</t>
  </si>
  <si>
    <t>41+49.74 - 42+75.76</t>
  </si>
  <si>
    <t>19/20</t>
  </si>
  <si>
    <t>42+39.47 - 42+55.83</t>
  </si>
  <si>
    <t>42+91.78 - 44+14.65</t>
  </si>
  <si>
    <t>44+30.66 - 46+80.44</t>
  </si>
  <si>
    <t>20/21</t>
  </si>
  <si>
    <t>46+86.46 - 47+71.70</t>
  </si>
  <si>
    <t>47+88.43 - 49+63.77</t>
  </si>
  <si>
    <t>50+13.32 - 52+27.94</t>
  </si>
  <si>
    <t>21/22</t>
  </si>
  <si>
    <t>52+24.45 - 52+28.61</t>
  </si>
  <si>
    <t>52+46.27 - 43+47.75</t>
  </si>
  <si>
    <t>52+24.13 - 52+49.43</t>
  </si>
  <si>
    <t>53+93.65 - 55+33.16</t>
  </si>
  <si>
    <t>18/19</t>
  </si>
  <si>
    <t>MANHOLE REMOVED</t>
  </si>
  <si>
    <t>HEADWALL REMOVED</t>
  </si>
  <si>
    <t>40+50 - 41+57.55</t>
  </si>
  <si>
    <t>44+06.87 - 44+36.29</t>
  </si>
  <si>
    <t>52+19.70 - 53+88</t>
  </si>
  <si>
    <t>53+72.51 - 53+88</t>
  </si>
  <si>
    <t>FLARED END SECTION</t>
  </si>
  <si>
    <t>53+88 - 101+46.18</t>
  </si>
  <si>
    <t>12" PIPE, WITH TYPE 1 BEDDING</t>
  </si>
  <si>
    <t>15" PIPE, WITH TYPE 1 BEDDING</t>
  </si>
  <si>
    <t>18" PIPE, WITH TYPE 1 BEDDING</t>
  </si>
  <si>
    <t>21" PIPE, WITH TYPE 1 BEDDING</t>
  </si>
  <si>
    <t>24" PIPE, WITH TYPE 1 BEDDING</t>
  </si>
  <si>
    <t>27" PIPE, WITH TYPE 1 BEDDING</t>
  </si>
  <si>
    <t>42" PIPE, WITH TYPE 1 BEDDING</t>
  </si>
  <si>
    <t>CATCH BASIN, NO. 2-3</t>
  </si>
  <si>
    <t>100+84.67 - 101+65.01</t>
  </si>
  <si>
    <t>WALL 3</t>
  </si>
  <si>
    <t>WALL 4</t>
  </si>
  <si>
    <t>WALL 5</t>
  </si>
  <si>
    <t>WALL 6</t>
  </si>
  <si>
    <t>WALL 7</t>
  </si>
  <si>
    <t>WALL 8</t>
  </si>
  <si>
    <t>WALL 9</t>
  </si>
  <si>
    <t>WALL 10</t>
  </si>
  <si>
    <t>WALL 11</t>
  </si>
  <si>
    <t>Grandview to Longview</t>
  </si>
  <si>
    <t>60+00 - 60+04</t>
  </si>
  <si>
    <t>62+72</t>
  </si>
  <si>
    <t>101+46.18 - 101+91.88</t>
  </si>
  <si>
    <t>101+91.88 - 61+50</t>
  </si>
  <si>
    <t>Longview To Marion</t>
  </si>
  <si>
    <t>22/23</t>
  </si>
  <si>
    <t>70+12 - 70+45</t>
  </si>
  <si>
    <t>71+05 - 71+98</t>
  </si>
  <si>
    <t>72+18 - 73+31</t>
  </si>
  <si>
    <t>73+53 - 74+35</t>
  </si>
  <si>
    <t>30" PIPE, WITH TYPE 1 BEDDING</t>
  </si>
  <si>
    <t>201+41.19 - 80+18.03</t>
  </si>
  <si>
    <t>CATCH BASIN, NO. 3</t>
  </si>
  <si>
    <t>302+38.94 - 302+71.70</t>
  </si>
  <si>
    <t>WALL 12</t>
  </si>
  <si>
    <t>WALL 13</t>
  </si>
  <si>
    <t>WALL 14</t>
  </si>
  <si>
    <t>WALL 15</t>
  </si>
  <si>
    <t>62+76 - 80+21</t>
  </si>
  <si>
    <t>Marion to EOP</t>
  </si>
  <si>
    <t>80+00 - 8014</t>
  </si>
  <si>
    <t>80+47 - 81+45</t>
  </si>
  <si>
    <t>23/24</t>
  </si>
  <si>
    <t>83+24 - 83+86</t>
  </si>
  <si>
    <t>85+07 - 85+11</t>
  </si>
  <si>
    <t>85+30 - 86+17</t>
  </si>
  <si>
    <t>BRICK WALK, AS PER PLAN</t>
  </si>
  <si>
    <t>SF</t>
  </si>
  <si>
    <t>DRIVE TO WATERFORD</t>
  </si>
  <si>
    <t>81+19.18 - 83+25</t>
  </si>
  <si>
    <t>83+85 - 85+20.25</t>
  </si>
  <si>
    <t>WALL 16</t>
  </si>
  <si>
    <t>WALL 17</t>
  </si>
  <si>
    <t>WALL 18</t>
  </si>
  <si>
    <t>MANHOLE ADJUSTED TO GRADE (SANITARY)</t>
  </si>
  <si>
    <t>S</t>
  </si>
  <si>
    <t>201+83.78</t>
  </si>
  <si>
    <t>302+74.67</t>
  </si>
  <si>
    <t>PAVEMENT REMOVED</t>
  </si>
  <si>
    <t>SY</t>
  </si>
  <si>
    <t>ITEM</t>
  </si>
  <si>
    <t>DESCRIPTION</t>
  </si>
  <si>
    <t>UNIT</t>
  </si>
  <si>
    <t>LINE</t>
  </si>
  <si>
    <t>ESTIMATED QUANTITY</t>
  </si>
  <si>
    <t>MATERIAL</t>
  </si>
  <si>
    <t>LABOR</t>
  </si>
  <si>
    <t>TOTAL UNIT PRICE OF MATERIAL AND LABOR</t>
  </si>
  <si>
    <t>TOTAL IN FIGURES</t>
  </si>
  <si>
    <t>TOTAL UNIT PRICE IN WORDS</t>
  </si>
  <si>
    <t>CONTRACTOR:</t>
  </si>
  <si>
    <t>ADDRESS:</t>
  </si>
  <si>
    <t>FEDERAL I.D. NUMBER</t>
  </si>
  <si>
    <t>THE BIDDERS TOTAL IS FOR INFORMATION ONLY AT THE TIME OF OPENING BIDS.  THE CITY WILL MAKE THE EXTENSION AND IF THERE IS ANY DIFFERENCE IN THE TOTALS, THE TOTAL PRICE AS INDICATED IN THE CITY'S OFFICIAL BID TABULATION SHALL GOVERN.</t>
  </si>
  <si>
    <t>TELEPHONE:</t>
  </si>
  <si>
    <t>Note: The BID SCHEDULE shall become part of the contract if proposal is accepted by the City of  Hilliard.</t>
  </si>
  <si>
    <t>SIGNED BY:</t>
  </si>
  <si>
    <t>TITLE:</t>
  </si>
  <si>
    <t>ROADWAY</t>
  </si>
  <si>
    <t>SUBGRADE COMPACTION</t>
  </si>
  <si>
    <t>MOBILIZATION</t>
  </si>
  <si>
    <t>SEEDING AND MULCHING, A.P.P.</t>
  </si>
  <si>
    <t>LF</t>
  </si>
  <si>
    <t>CY</t>
  </si>
  <si>
    <t>LUMP</t>
  </si>
  <si>
    <t>TON</t>
  </si>
  <si>
    <t>SPECIAL</t>
  </si>
  <si>
    <t>EACH</t>
  </si>
  <si>
    <t>PAVEMENT</t>
  </si>
  <si>
    <t>GAL</t>
  </si>
  <si>
    <t>DETECTABLE WARNINGS</t>
  </si>
  <si>
    <t>GROUND ROD</t>
  </si>
  <si>
    <t>CONDUIT, 2", 725.05</t>
  </si>
  <si>
    <t>TRENCH</t>
  </si>
  <si>
    <t>TRAFFIC CONTROL*</t>
  </si>
  <si>
    <t>SIGN, FLAT SHEET (ASTM TYPE IV), A.P.P.</t>
  </si>
  <si>
    <t>CHANNELIZING LINE, 10"</t>
  </si>
  <si>
    <t>CROSSWALK LINE, 24"</t>
  </si>
  <si>
    <t>LANE ARROW</t>
  </si>
  <si>
    <t>HOUR</t>
  </si>
  <si>
    <t>MAINTENANCE OF TRAFFIC*</t>
  </si>
  <si>
    <t>MAINTAINING TRAFFIC</t>
  </si>
  <si>
    <t>LAW ENFORCEMENT OFFICER WITH PATROL CAR FOR ASSISTANCE</t>
  </si>
  <si>
    <t>CONCRETE CURB REMOVED AND DISPOSED OF, A.P.P.</t>
  </si>
  <si>
    <t>CONCRETE CURB AND GUTTER REMOVED AND DISPOSED OF, A.P.P.</t>
  </si>
  <si>
    <t>SIDEWALK REMOVED AND DISPOSED OF, A.P.P.</t>
  </si>
  <si>
    <t>REMOVE EXISTING CONCRETE PAVERS, A.P.P.</t>
  </si>
  <si>
    <t>AGGREGATE BASE</t>
  </si>
  <si>
    <t>NON TRACKING TACK COAT, A.P.P.</t>
  </si>
  <si>
    <t>ASPHALT CONCRETE INTERMEDIATE COURSE, TYPE 2, (448)</t>
  </si>
  <si>
    <t>4" CONCRETE WALK (INCLUDING NO. 57 AGGREGATE BASE), A.P.P.</t>
  </si>
  <si>
    <t>19 1/4" STRAIGHT CONCRETE CURB</t>
  </si>
  <si>
    <t>INSTALL CONCRETE PAVERS</t>
  </si>
  <si>
    <t>REMOVAL OF GROUND MOUNTED SIGN AND RE-ERECTION</t>
  </si>
  <si>
    <t>TRANSVERSE / DIAGONAL LINE, 10"</t>
  </si>
  <si>
    <t>CHEVRON LINE, 10"</t>
  </si>
  <si>
    <t>DOUBLE STRONG SKIP LINE, WHITE, TWO LINES AT 5" (6' DASH, 3' GAP)</t>
  </si>
  <si>
    <t>REMOVAL OF PAVEMENT MARKING, A.P.P.</t>
  </si>
  <si>
    <t>LONGITUDINAL CHANNELIZING DEVICE, YELLOW, A.P.P.</t>
  </si>
  <si>
    <t>LONGITUDINAL CHANNELIZING DEVICE, YELLOW, MATERIAL ONLY, A.P.P.</t>
  </si>
  <si>
    <t>ELECTRICAL</t>
  </si>
  <si>
    <t>LIGHT POLE FOUNDATION REMOVED, A.P.P.</t>
  </si>
  <si>
    <t>LIGHT POLE FOUNDATION</t>
  </si>
  <si>
    <t>ERECT EXISTING LIGHT POLE, A.P.P.</t>
  </si>
  <si>
    <t>CONNECTION, FUSED, PULL APART</t>
  </si>
  <si>
    <t>CONNECTION, UNFUSED, PULL APART</t>
  </si>
  <si>
    <t>NO. 4 AWG 600 VOLT DISTRIBUTION CABLE</t>
  </si>
  <si>
    <t>EDGE LINE, WHITE, 5"</t>
  </si>
  <si>
    <t>EDGE LINE, YELLOW, 5"</t>
  </si>
  <si>
    <t>MANHOLES ADJUSTED TO GRADE, A.P.P.</t>
  </si>
  <si>
    <t>VALVE BOXES AND SERVICE BOXES ADJUSTED TO GRADE, A.P.P.</t>
  </si>
  <si>
    <t>4" CONCRETE WALK WITH INTEGRAL CURB (INCLUDING NO. 57 AGGREGATE BASE)</t>
  </si>
  <si>
    <t>6" CONCRETE COMBINATION CURB AND GUTTER, A.P.P.</t>
  </si>
  <si>
    <t>FIBER REINFORCED BITUMINOUS MEMBRANE SURFACE TREATMENT (FIBERMAT), TYPE "B"</t>
  </si>
  <si>
    <t>INSTALL RAISED CROSSWALK</t>
  </si>
  <si>
    <t>EROSION CONTROL</t>
  </si>
  <si>
    <t>TEMPORARY SEEDING AND MULCHING</t>
  </si>
  <si>
    <t>TREE PROTECTION FENCE</t>
  </si>
  <si>
    <t>SIGN, FLAT SHEET (ASTM TYPE VIII), A.P.P.</t>
  </si>
  <si>
    <t>GROUND MOUNTED SIGN SUPPORT, A.P.P.</t>
  </si>
  <si>
    <t>STREET NAME SIGN, TYPE A, A.P.P.</t>
  </si>
  <si>
    <t>SIGN POST REFLECTOR</t>
  </si>
  <si>
    <t>OVERHEAD SIGN SUPPORT, TYPE TC-16.21, DESIGN 6, A.P.P. (INSTALL ONLY)</t>
  </si>
  <si>
    <t>RIGID OVERHEAD SIGN SUPPORT FOUNDATION</t>
  </si>
  <si>
    <t>SIGNING, MISC.: BLINKING SIGN</t>
  </si>
  <si>
    <t>LANE LINE, 5"</t>
  </si>
  <si>
    <t>PAVEMENT PLANING (1.75")</t>
  </si>
  <si>
    <t>ASPHALT CONCRETE SURFACE COURSE, 9.5 mm, TYPE B, (448)</t>
  </si>
  <si>
    <t>REMOVAL MISC.: REMOVAL OF SCHOOL CROSSING SIGN ASSEMBLY</t>
  </si>
  <si>
    <t>STREET NAME SIGN SUPPORT AND ANCHOR, TYPE C, A.P.P.</t>
  </si>
  <si>
    <t>CENTERLINE, DOUBLE SOLID, YELLOW, 5"</t>
  </si>
  <si>
    <t>CENTERLINE, SOLID DASHED, YELLOW, 5"</t>
  </si>
  <si>
    <t>DOTTED LINE, WHITE, 5"</t>
  </si>
  <si>
    <t>DOTTED LINE, 24" (3' DASH, 3' GAP)</t>
  </si>
  <si>
    <t>LANE REDUCTION ARROW</t>
  </si>
  <si>
    <t>SCHOOL SYMBOL MARKING, 96"</t>
  </si>
  <si>
    <t>WORD ON PAVEMENT</t>
  </si>
  <si>
    <t>SPEED HUMP MARKING, TYPE B90</t>
  </si>
  <si>
    <t>TOTAL BASE BID</t>
  </si>
  <si>
    <t>CONCRETE BASE (ROADWAY)</t>
  </si>
  <si>
    <t>ASPHALT CONCRETE SURFACE COURSE, TYPE 1, (448), PG64-22 (SCIOTO DARBY ROAD ONLY)</t>
  </si>
  <si>
    <t>REMOVAL OF GROUND MOUNTED SIGN AND RELOCATION</t>
  </si>
  <si>
    <t>REMOVAL OF GROUND MOUNTED SIGN AND DELIVERY</t>
  </si>
  <si>
    <t>REMOVAL OF POLE MOUNTED SIGN AND DELIVERY</t>
  </si>
  <si>
    <t>REMOVAL OF GROUND MOUNTED POST SUPPORT AND DELIVERY</t>
  </si>
  <si>
    <t>REMOVAL MISC.: REMOVAL OF SCHOOL CROSSING SIGN ASSEMBLY AND SUPPORTS</t>
  </si>
  <si>
    <t>GHOST LINE</t>
  </si>
  <si>
    <t>PORTABLE CHANGEABLE MESSAGE SIGN</t>
  </si>
  <si>
    <t>SNMT</t>
  </si>
  <si>
    <t>Bidder's Bid Total in Figures - Items 1 - 79</t>
  </si>
  <si>
    <t>Bidder's Bid Total in Words - Items 1 - 79</t>
  </si>
  <si>
    <t>SIGN ATTACHMENT ASSEMBLY, MAST ARM</t>
  </si>
  <si>
    <t>SIGN ATTACHMENT ASSEMBLY, POLE MOUNTED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</si>
</sst>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00"/>
    <numFmt numFmtId="166" formatCode="&quot;$&quot;#,##0.00"/>
  </numFmts>
  <fonts count="11" x14ac:knownFonts="1">
    <font>
      <sz val="11"/>
      <color theme="1"/>
      <name val="Calibri"/>
      <family val="2"/>
      <scheme val="minor"/>
    </font>
    <font>
      <b/>
      <sz val="11"/>
      <color theme="1"/>
      <name val="Calibri"/>
      <family val="2"/>
      <scheme val="minor"/>
    </font>
    <font>
      <sz val="10"/>
      <name val="Arial"/>
      <family val="2"/>
    </font>
    <font>
      <sz val="10"/>
      <name val="Arial"/>
      <family val="2"/>
    </font>
    <font>
      <sz val="11"/>
      <color theme="1"/>
      <name val="Calibri"/>
      <family val="2"/>
      <scheme val="minor"/>
    </font>
    <font>
      <sz val="6"/>
      <name val="Arial"/>
      <family val="2"/>
    </font>
    <font>
      <b/>
      <sz val="22"/>
      <name val="Arial"/>
      <family val="2"/>
    </font>
    <font>
      <b/>
      <sz val="10"/>
      <name val="Arial"/>
      <family val="2"/>
    </font>
    <font>
      <b/>
      <sz val="9"/>
      <name val="Arial"/>
      <family val="2"/>
    </font>
    <font>
      <sz val="10"/>
      <color theme="1"/>
      <name val="Arial"/>
      <family val="2"/>
    </font>
    <font>
      <sz val="11"/>
      <name val="Calibri"/>
      <family val="2"/>
      <scheme val="minor"/>
    </font>
  </fonts>
  <fills count="3">
    <fill>
      <patternFill patternType="none"/>
    </fill>
    <fill>
      <patternFill patternType="gray125"/>
    </fill>
    <fill>
      <patternFill patternType="solid">
        <fgColor theme="0" tint="-4.9989318521683403E-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right/>
      <top style="thin">
        <color indexed="64"/>
      </top>
      <bottom/>
      <diagonal/>
    </border>
    <border>
      <left/>
      <right style="thin">
        <color indexed="64"/>
      </right>
      <top/>
      <bottom style="thin">
        <color indexed="64"/>
      </bottom>
      <diagonal/>
    </border>
    <border>
      <left/>
      <right style="thin">
        <color indexed="64"/>
      </right>
      <top/>
      <bottom/>
      <diagonal/>
    </border>
    <border>
      <left style="medium">
        <color indexed="64"/>
      </left>
      <right/>
      <top/>
      <bottom/>
      <diagonal/>
    </border>
    <border>
      <left/>
      <right style="thin">
        <color indexed="64"/>
      </right>
      <top style="thin">
        <color indexed="64"/>
      </top>
      <bottom style="medium">
        <color indexed="64"/>
      </bottom>
      <diagonal/>
    </border>
  </borders>
  <cellStyleXfs count="6">
    <xf numFmtId="0" fontId="0" fillId="0" borderId="0"/>
    <xf numFmtId="0" fontId="2"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cellStyleXfs>
  <cellXfs count="106">
    <xf numFmtId="0" fontId="0" fillId="0" borderId="0" xfId="0"/>
    <xf numFmtId="0" fontId="0" fillId="0" borderId="0" xfId="0" applyAlignment="1">
      <alignment horizontal="center"/>
    </xf>
    <xf numFmtId="0" fontId="0" fillId="0" borderId="2" xfId="0" applyBorder="1" applyAlignment="1">
      <alignment horizontal="center" textRotation="90"/>
    </xf>
    <xf numFmtId="0" fontId="0" fillId="0" borderId="9" xfId="0" applyBorder="1" applyAlignment="1">
      <alignment horizontal="center" textRotation="90"/>
    </xf>
    <xf numFmtId="0" fontId="0" fillId="0" borderId="1" xfId="0" applyBorder="1" applyAlignment="1">
      <alignment horizontal="center"/>
    </xf>
    <xf numFmtId="0" fontId="0" fillId="0" borderId="3" xfId="0" applyBorder="1" applyAlignment="1">
      <alignment horizontal="center"/>
    </xf>
    <xf numFmtId="0" fontId="0" fillId="0" borderId="10" xfId="0" applyBorder="1" applyAlignment="1">
      <alignment horizontal="center"/>
    </xf>
    <xf numFmtId="0" fontId="0" fillId="0" borderId="2" xfId="0" applyBorder="1" applyAlignment="1">
      <alignment horizontal="center" textRotation="90" wrapText="1"/>
    </xf>
    <xf numFmtId="0" fontId="0" fillId="0" borderId="8" xfId="0" applyBorder="1" applyAlignment="1">
      <alignment horizontal="center"/>
    </xf>
    <xf numFmtId="0" fontId="0" fillId="0" borderId="4" xfId="0" applyBorder="1" applyAlignment="1">
      <alignment horizontal="center"/>
    </xf>
    <xf numFmtId="164" fontId="0" fillId="0" borderId="3" xfId="0" applyNumberFormat="1" applyBorder="1" applyAlignment="1">
      <alignment horizontal="center"/>
    </xf>
    <xf numFmtId="0" fontId="0" fillId="0" borderId="11" xfId="0" applyBorder="1" applyAlignment="1">
      <alignment horizontal="center"/>
    </xf>
    <xf numFmtId="0" fontId="0" fillId="0" borderId="13" xfId="0" applyBorder="1" applyAlignment="1">
      <alignment horizontal="center"/>
    </xf>
    <xf numFmtId="0" fontId="0" fillId="0" borderId="5" xfId="0" applyBorder="1" applyAlignment="1">
      <alignment horizontal="center"/>
    </xf>
    <xf numFmtId="164" fontId="0" fillId="0" borderId="7" xfId="0" applyNumberFormat="1" applyBorder="1" applyAlignment="1">
      <alignment horizontal="center"/>
    </xf>
    <xf numFmtId="164" fontId="0" fillId="0" borderId="5" xfId="0" applyNumberFormat="1" applyBorder="1" applyAlignment="1">
      <alignment horizontal="center"/>
    </xf>
    <xf numFmtId="164" fontId="0" fillId="0" borderId="0" xfId="0" applyNumberFormat="1" applyAlignment="1">
      <alignment horizontal="center"/>
    </xf>
    <xf numFmtId="164" fontId="1" fillId="0" borderId="3" xfId="0" applyNumberFormat="1" applyFont="1" applyBorder="1" applyAlignment="1">
      <alignment horizontal="center"/>
    </xf>
    <xf numFmtId="0" fontId="0" fillId="0" borderId="9" xfId="0" applyBorder="1" applyAlignment="1">
      <alignment horizontal="center"/>
    </xf>
    <xf numFmtId="0" fontId="0" fillId="0" borderId="12" xfId="0" applyBorder="1" applyAlignment="1">
      <alignment horizontal="center"/>
    </xf>
    <xf numFmtId="0" fontId="0" fillId="0" borderId="2" xfId="0" applyBorder="1" applyAlignment="1">
      <alignment horizontal="center"/>
    </xf>
    <xf numFmtId="0" fontId="0" fillId="0" borderId="14" xfId="0" applyBorder="1" applyAlignment="1">
      <alignment horizontal="center"/>
    </xf>
    <xf numFmtId="164" fontId="1" fillId="0" borderId="7" xfId="0" applyNumberFormat="1" applyFont="1" applyBorder="1" applyAlignment="1">
      <alignment horizontal="center"/>
    </xf>
    <xf numFmtId="165" fontId="0" fillId="0" borderId="3" xfId="0" applyNumberFormat="1" applyBorder="1" applyAlignment="1">
      <alignment horizontal="center"/>
    </xf>
    <xf numFmtId="165" fontId="0" fillId="0" borderId="5" xfId="0" applyNumberFormat="1" applyBorder="1" applyAlignment="1">
      <alignment horizontal="center"/>
    </xf>
    <xf numFmtId="165" fontId="0" fillId="0" borderId="0" xfId="0" applyNumberFormat="1" applyAlignment="1">
      <alignment horizontal="center"/>
    </xf>
    <xf numFmtId="165" fontId="1" fillId="0" borderId="3" xfId="0" applyNumberFormat="1" applyFont="1" applyBorder="1" applyAlignment="1">
      <alignment horizontal="center"/>
    </xf>
    <xf numFmtId="165" fontId="0" fillId="0" borderId="1" xfId="0" applyNumberFormat="1" applyBorder="1" applyAlignment="1">
      <alignment horizontal="center"/>
    </xf>
    <xf numFmtId="165" fontId="0" fillId="0" borderId="7" xfId="0" applyNumberFormat="1" applyBorder="1" applyAlignment="1">
      <alignment horizontal="center"/>
    </xf>
    <xf numFmtId="0" fontId="0" fillId="0" borderId="6" xfId="0" applyBorder="1" applyAlignment="1">
      <alignment horizontal="center" textRotation="90" wrapText="1"/>
    </xf>
    <xf numFmtId="165" fontId="1" fillId="0" borderId="5" xfId="0" applyNumberFormat="1" applyFont="1" applyBorder="1" applyAlignment="1">
      <alignment horizontal="center"/>
    </xf>
    <xf numFmtId="0" fontId="0" fillId="0" borderId="0" xfId="0" applyAlignment="1">
      <alignment horizontal="center" vertical="center"/>
    </xf>
    <xf numFmtId="0" fontId="2" fillId="0" borderId="25" xfId="0" applyFont="1" applyBorder="1" applyAlignment="1">
      <alignment vertical="center" wrapText="1"/>
    </xf>
    <xf numFmtId="0" fontId="2" fillId="0" borderId="8" xfId="0" applyFont="1" applyBorder="1" applyAlignment="1" applyProtection="1">
      <alignment wrapText="1"/>
      <protection locked="0"/>
    </xf>
    <xf numFmtId="166" fontId="0" fillId="0" borderId="0" xfId="0" applyNumberFormat="1"/>
    <xf numFmtId="0" fontId="2" fillId="0" borderId="0" xfId="0" applyFont="1" applyAlignment="1">
      <alignment wrapText="1"/>
    </xf>
    <xf numFmtId="0" fontId="0" fillId="0" borderId="8" xfId="0" applyBorder="1" applyProtection="1">
      <protection locked="0"/>
    </xf>
    <xf numFmtId="0" fontId="0" fillId="0" borderId="8" xfId="0" applyBorder="1"/>
    <xf numFmtId="166" fontId="0" fillId="0" borderId="8" xfId="0" applyNumberFormat="1" applyBorder="1"/>
    <xf numFmtId="0" fontId="2" fillId="0" borderId="1" xfId="0" applyFont="1" applyBorder="1" applyAlignment="1">
      <alignment horizontal="center"/>
    </xf>
    <xf numFmtId="2" fontId="0" fillId="0" borderId="1" xfId="0" applyNumberFormat="1" applyBorder="1" applyProtection="1">
      <protection locked="0"/>
    </xf>
    <xf numFmtId="2" fontId="0" fillId="0" borderId="1" xfId="0" applyNumberFormat="1" applyBorder="1"/>
    <xf numFmtId="166" fontId="0" fillId="0" borderId="0" xfId="0" applyNumberFormat="1" applyAlignment="1" applyProtection="1">
      <alignment horizontal="right" vertical="center"/>
      <protection locked="0"/>
    </xf>
    <xf numFmtId="0" fontId="8" fillId="0" borderId="1" xfId="0" applyFont="1" applyBorder="1" applyAlignment="1">
      <alignment horizontal="center" wrapText="1"/>
    </xf>
    <xf numFmtId="0" fontId="7" fillId="0" borderId="1" xfId="0" applyFont="1" applyBorder="1" applyAlignment="1">
      <alignment wrapText="1"/>
    </xf>
    <xf numFmtId="166" fontId="8" fillId="0" borderId="1" xfId="0" applyNumberFormat="1" applyFont="1" applyBorder="1" applyAlignment="1">
      <alignment horizontal="center" wrapText="1"/>
    </xf>
    <xf numFmtId="0" fontId="9" fillId="0" borderId="0" xfId="0" applyFont="1"/>
    <xf numFmtId="0" fontId="10" fillId="0" borderId="1" xfId="0" applyFont="1" applyBorder="1" applyAlignment="1">
      <alignment horizontal="center"/>
    </xf>
    <xf numFmtId="2" fontId="10" fillId="0" borderId="1" xfId="0" applyNumberFormat="1" applyFont="1" applyBorder="1" applyProtection="1">
      <protection locked="0"/>
    </xf>
    <xf numFmtId="2" fontId="10" fillId="0" borderId="1" xfId="0" applyNumberFormat="1" applyFont="1" applyBorder="1"/>
    <xf numFmtId="0" fontId="10" fillId="0" borderId="0" xfId="0" applyFont="1"/>
    <xf numFmtId="166" fontId="0" fillId="0" borderId="1" xfId="0" applyNumberFormat="1" applyBorder="1"/>
    <xf numFmtId="0" fontId="2" fillId="0" borderId="0" xfId="0" applyFont="1" applyAlignment="1">
      <alignment vertical="center" wrapText="1"/>
    </xf>
    <xf numFmtId="0" fontId="2" fillId="0" borderId="18" xfId="0" applyFont="1" applyBorder="1" applyAlignment="1" applyProtection="1">
      <alignment wrapText="1"/>
      <protection locked="0"/>
    </xf>
    <xf numFmtId="0" fontId="2" fillId="0" borderId="0" xfId="0" applyFont="1" applyAlignment="1" applyProtection="1">
      <alignment wrapText="1"/>
      <protection locked="0"/>
    </xf>
    <xf numFmtId="166" fontId="0" fillId="0" borderId="27" xfId="0" applyNumberFormat="1" applyBorder="1" applyAlignment="1" applyProtection="1">
      <alignment horizontal="right" vertical="center"/>
      <protection locked="0"/>
    </xf>
    <xf numFmtId="0" fontId="0" fillId="0" borderId="2" xfId="0" applyBorder="1" applyAlignment="1">
      <alignment horizontal="center" vertical="center"/>
    </xf>
    <xf numFmtId="0" fontId="0" fillId="0" borderId="22" xfId="0" applyBorder="1" applyAlignment="1">
      <alignment horizontal="center" vertical="center"/>
    </xf>
    <xf numFmtId="0" fontId="0" fillId="0" borderId="9" xfId="0" applyBorder="1" applyAlignment="1">
      <alignment horizontal="center" vertical="center"/>
    </xf>
    <xf numFmtId="0" fontId="2" fillId="0" borderId="2" xfId="0" applyFont="1" applyBorder="1" applyAlignment="1">
      <alignment horizontal="left" vertical="center" wrapText="1"/>
    </xf>
    <xf numFmtId="0" fontId="2" fillId="0" borderId="22" xfId="0" applyFont="1" applyBorder="1" applyAlignment="1">
      <alignment horizontal="left" vertical="center" wrapText="1"/>
    </xf>
    <xf numFmtId="0" fontId="2" fillId="0" borderId="9" xfId="0" applyFont="1" applyBorder="1" applyAlignment="1">
      <alignment horizontal="left" vertical="center" wrapText="1"/>
    </xf>
    <xf numFmtId="166" fontId="0" fillId="0" borderId="2" xfId="0" applyNumberFormat="1" applyBorder="1" applyAlignment="1" applyProtection="1">
      <alignment horizontal="right" vertical="center"/>
      <protection locked="0"/>
    </xf>
    <xf numFmtId="166" fontId="0" fillId="0" borderId="22" xfId="0" applyNumberFormat="1" applyBorder="1" applyAlignment="1" applyProtection="1">
      <alignment horizontal="right" vertical="center"/>
      <protection locked="0"/>
    </xf>
    <xf numFmtId="166" fontId="0" fillId="0" borderId="9" xfId="0" applyNumberFormat="1" applyBorder="1" applyAlignment="1" applyProtection="1">
      <alignment horizontal="right" vertical="center"/>
      <protection locked="0"/>
    </xf>
    <xf numFmtId="0" fontId="5" fillId="0" borderId="5" xfId="0" applyFont="1" applyBorder="1" applyAlignment="1">
      <alignment horizontal="left" vertical="top"/>
    </xf>
    <xf numFmtId="0" fontId="5" fillId="0" borderId="23" xfId="0" applyFont="1" applyBorder="1" applyAlignment="1">
      <alignment horizontal="left" vertical="top"/>
    </xf>
    <xf numFmtId="0" fontId="5" fillId="0" borderId="6" xfId="0" applyFont="1" applyBorder="1" applyAlignment="1">
      <alignment horizontal="left" vertical="top"/>
    </xf>
    <xf numFmtId="0" fontId="0" fillId="0" borderId="7" xfId="0" applyBorder="1" applyAlignment="1" applyProtection="1">
      <alignment horizontal="left"/>
      <protection locked="0"/>
    </xf>
    <xf numFmtId="0" fontId="0" fillId="0" borderId="8" xfId="0" applyBorder="1" applyAlignment="1" applyProtection="1">
      <alignment horizontal="left"/>
      <protection locked="0"/>
    </xf>
    <xf numFmtId="0" fontId="0" fillId="0" borderId="24" xfId="0" applyBorder="1" applyAlignment="1" applyProtection="1">
      <alignment horizontal="left"/>
      <protection locked="0"/>
    </xf>
    <xf numFmtId="0" fontId="7" fillId="2" borderId="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4" xfId="0" applyFont="1" applyFill="1" applyBorder="1" applyAlignment="1">
      <alignment horizontal="center" vertical="center" wrapText="1"/>
    </xf>
    <xf numFmtId="166" fontId="10" fillId="0" borderId="2" xfId="0" applyNumberFormat="1" applyFont="1" applyBorder="1" applyAlignment="1" applyProtection="1">
      <alignment horizontal="right" vertical="center"/>
      <protection locked="0"/>
    </xf>
    <xf numFmtId="166" fontId="10" fillId="0" borderId="22" xfId="0" applyNumberFormat="1" applyFont="1" applyBorder="1" applyAlignment="1" applyProtection="1">
      <alignment horizontal="right" vertical="center"/>
      <protection locked="0"/>
    </xf>
    <xf numFmtId="166" fontId="10" fillId="0" borderId="9" xfId="0" applyNumberFormat="1" applyFont="1" applyBorder="1" applyAlignment="1" applyProtection="1">
      <alignment horizontal="right" vertical="center"/>
      <protection locked="0"/>
    </xf>
    <xf numFmtId="0" fontId="10" fillId="0" borderId="2" xfId="0" applyFont="1" applyBorder="1" applyAlignment="1">
      <alignment horizontal="center" vertical="center"/>
    </xf>
    <xf numFmtId="0" fontId="10" fillId="0" borderId="22" xfId="0" applyFont="1" applyBorder="1" applyAlignment="1">
      <alignment horizontal="center" vertical="center"/>
    </xf>
    <xf numFmtId="0" fontId="10" fillId="0" borderId="9" xfId="0" applyFont="1" applyBorder="1" applyAlignment="1">
      <alignment horizontal="center" vertical="center"/>
    </xf>
    <xf numFmtId="0" fontId="10" fillId="0" borderId="7" xfId="0" applyFont="1" applyBorder="1" applyAlignment="1" applyProtection="1">
      <alignment horizontal="left"/>
      <protection locked="0"/>
    </xf>
    <xf numFmtId="0" fontId="10" fillId="0" borderId="8" xfId="0" applyFont="1" applyBorder="1" applyAlignment="1" applyProtection="1">
      <alignment horizontal="left"/>
      <protection locked="0"/>
    </xf>
    <xf numFmtId="0" fontId="10" fillId="0" borderId="24" xfId="0" applyFont="1" applyBorder="1" applyAlignment="1" applyProtection="1">
      <alignment horizontal="left"/>
      <protection locked="0"/>
    </xf>
    <xf numFmtId="0" fontId="0" fillId="0" borderId="0" xfId="0" applyAlignment="1">
      <alignment horizontal="left" vertical="center" wrapText="1"/>
    </xf>
    <xf numFmtId="0" fontId="2" fillId="0" borderId="15" xfId="0" applyFont="1" applyBorder="1" applyAlignment="1">
      <alignment horizontal="center" vertical="top"/>
    </xf>
    <xf numFmtId="0" fontId="2" fillId="0" borderId="16" xfId="0" applyFont="1" applyBorder="1" applyAlignment="1">
      <alignment horizontal="center" vertical="top"/>
    </xf>
    <xf numFmtId="0" fontId="2" fillId="0" borderId="17" xfId="0" applyFont="1" applyBorder="1" applyAlignment="1">
      <alignment horizontal="center" vertical="top"/>
    </xf>
    <xf numFmtId="166" fontId="6" fillId="0" borderId="26" xfId="5" applyNumberFormat="1" applyFont="1" applyBorder="1" applyAlignment="1" applyProtection="1">
      <alignment horizontal="right" vertical="top" shrinkToFit="1"/>
      <protection locked="0"/>
    </xf>
    <xf numFmtId="44" fontId="6" fillId="0" borderId="0" xfId="5" applyFont="1" applyAlignment="1" applyProtection="1">
      <alignment horizontal="right" vertical="top" shrinkToFit="1"/>
      <protection locked="0"/>
    </xf>
    <xf numFmtId="44" fontId="6" fillId="0" borderId="18" xfId="5" applyFont="1" applyBorder="1" applyAlignment="1" applyProtection="1">
      <alignment horizontal="right" vertical="top" shrinkToFit="1"/>
      <protection locked="0"/>
    </xf>
    <xf numFmtId="44" fontId="6" fillId="0" borderId="19" xfId="5" applyFont="1" applyBorder="1" applyAlignment="1" applyProtection="1">
      <alignment horizontal="right" vertical="top" shrinkToFit="1"/>
      <protection locked="0"/>
    </xf>
    <xf numFmtId="44" fontId="6" fillId="0" borderId="20" xfId="5" applyFont="1" applyBorder="1" applyAlignment="1" applyProtection="1">
      <alignment horizontal="right" vertical="top" shrinkToFit="1"/>
      <protection locked="0"/>
    </xf>
    <xf numFmtId="44" fontId="6" fillId="0" borderId="21" xfId="5" applyFont="1" applyBorder="1" applyAlignment="1" applyProtection="1">
      <alignment horizontal="right" vertical="top" shrinkToFit="1"/>
      <protection locked="0"/>
    </xf>
    <xf numFmtId="44" fontId="7" fillId="0" borderId="26" xfId="5" applyFont="1" applyBorder="1" applyAlignment="1" applyProtection="1">
      <alignment horizontal="center" vertical="center"/>
      <protection locked="0"/>
    </xf>
    <xf numFmtId="44" fontId="7" fillId="0" borderId="0" xfId="5" applyFont="1" applyAlignment="1" applyProtection="1">
      <alignment horizontal="center" vertical="center"/>
      <protection locked="0"/>
    </xf>
    <xf numFmtId="44" fontId="7" fillId="0" borderId="18" xfId="5" applyFont="1" applyBorder="1" applyAlignment="1" applyProtection="1">
      <alignment horizontal="center" vertical="center"/>
      <protection locked="0"/>
    </xf>
    <xf numFmtId="44" fontId="7" fillId="0" borderId="19" xfId="5" applyFont="1" applyBorder="1" applyAlignment="1" applyProtection="1">
      <alignment horizontal="center" vertical="center"/>
      <protection locked="0"/>
    </xf>
    <xf numFmtId="44" fontId="7" fillId="0" borderId="20" xfId="5" applyFont="1" applyBorder="1" applyAlignment="1" applyProtection="1">
      <alignment horizontal="center" vertical="center"/>
      <protection locked="0"/>
    </xf>
    <xf numFmtId="44" fontId="7" fillId="0" borderId="21" xfId="5" applyFont="1" applyBorder="1" applyAlignment="1" applyProtection="1">
      <alignment horizontal="center" vertical="center"/>
      <protection locked="0"/>
    </xf>
    <xf numFmtId="0" fontId="0" fillId="0" borderId="0" xfId="0" applyAlignment="1">
      <alignment horizontal="center"/>
    </xf>
    <xf numFmtId="0" fontId="7" fillId="0" borderId="5" xfId="0" applyFont="1" applyBorder="1" applyAlignment="1">
      <alignment horizontal="center" vertical="center" wrapText="1"/>
    </xf>
    <xf numFmtId="0" fontId="7" fillId="0" borderId="23" xfId="0" applyFont="1" applyBorder="1" applyAlignment="1">
      <alignment horizontal="center" vertical="center" wrapText="1"/>
    </xf>
    <xf numFmtId="0" fontId="2" fillId="0" borderId="2" xfId="0" applyFont="1" applyBorder="1" applyAlignment="1">
      <alignment horizontal="left" vertical="top" wrapText="1"/>
    </xf>
    <xf numFmtId="0" fontId="2" fillId="0" borderId="22" xfId="0" applyFont="1" applyBorder="1" applyAlignment="1">
      <alignment horizontal="left" vertical="top" wrapText="1"/>
    </xf>
    <xf numFmtId="0" fontId="2" fillId="0" borderId="9" xfId="0" applyFont="1" applyBorder="1" applyAlignment="1">
      <alignment horizontal="left" vertical="top" wrapText="1"/>
    </xf>
    <xf numFmtId="0" fontId="2" fillId="0" borderId="14" xfId="0" applyFont="1" applyBorder="1" applyAlignment="1">
      <alignment horizontal="center" vertical="center" wrapText="1"/>
    </xf>
  </cellXfs>
  <cellStyles count="6">
    <cellStyle name="Comma 2" xfId="3" xr:uid="{00000000-0005-0000-0000-000000000000}"/>
    <cellStyle name="Currency" xfId="5" builtinId="4"/>
    <cellStyle name="Currency 2" xfId="4" xr:uid="{00000000-0005-0000-0000-000002000000}"/>
    <cellStyle name="Normal" xfId="0" builtinId="0"/>
    <cellStyle name="Normal 2" xfId="1" xr:uid="{00000000-0005-0000-0000-000004000000}"/>
    <cellStyle name="Normal 3" xfId="2"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65"/>
  <sheetViews>
    <sheetView tabSelected="1" zoomScaleNormal="100" zoomScaleSheetLayoutView="50" workbookViewId="0">
      <selection activeCell="L15" sqref="L15"/>
    </sheetView>
  </sheetViews>
  <sheetFormatPr defaultRowHeight="15" x14ac:dyDescent="0.25"/>
  <cols>
    <col min="1" max="1" width="6.7109375" customWidth="1"/>
    <col min="2" max="2" width="8.7109375" customWidth="1"/>
    <col min="3" max="3" width="45.7109375" style="35" customWidth="1"/>
    <col min="4" max="4" width="10.7109375" style="1" customWidth="1"/>
    <col min="5" max="5" width="10.7109375" customWidth="1"/>
    <col min="6" max="6" width="11.7109375" customWidth="1"/>
    <col min="7" max="8" width="10.7109375" customWidth="1"/>
    <col min="9" max="9" width="18.140625" style="34" customWidth="1"/>
    <col min="254" max="254" width="6.7109375" customWidth="1"/>
    <col min="255" max="255" width="8.7109375" customWidth="1"/>
    <col min="256" max="256" width="45.7109375" customWidth="1"/>
    <col min="257" max="258" width="10.7109375" customWidth="1"/>
    <col min="259" max="259" width="11.7109375" customWidth="1"/>
    <col min="260" max="261" width="10.7109375" customWidth="1"/>
    <col min="262" max="262" width="18.140625" customWidth="1"/>
    <col min="510" max="510" width="6.7109375" customWidth="1"/>
    <col min="511" max="511" width="8.7109375" customWidth="1"/>
    <col min="512" max="512" width="45.7109375" customWidth="1"/>
    <col min="513" max="514" width="10.7109375" customWidth="1"/>
    <col min="515" max="515" width="11.7109375" customWidth="1"/>
    <col min="516" max="517" width="10.7109375" customWidth="1"/>
    <col min="518" max="518" width="18.140625" customWidth="1"/>
    <col min="766" max="766" width="6.7109375" customWidth="1"/>
    <col min="767" max="767" width="8.7109375" customWidth="1"/>
    <col min="768" max="768" width="45.7109375" customWidth="1"/>
    <col min="769" max="770" width="10.7109375" customWidth="1"/>
    <col min="771" max="771" width="11.7109375" customWidth="1"/>
    <col min="772" max="773" width="10.7109375" customWidth="1"/>
    <col min="774" max="774" width="18.140625" customWidth="1"/>
    <col min="1022" max="1022" width="6.7109375" customWidth="1"/>
    <col min="1023" max="1023" width="8.7109375" customWidth="1"/>
    <col min="1024" max="1024" width="45.7109375" customWidth="1"/>
    <col min="1025" max="1026" width="10.7109375" customWidth="1"/>
    <col min="1027" max="1027" width="11.7109375" customWidth="1"/>
    <col min="1028" max="1029" width="10.7109375" customWidth="1"/>
    <col min="1030" max="1030" width="18.140625" customWidth="1"/>
    <col min="1278" max="1278" width="6.7109375" customWidth="1"/>
    <col min="1279" max="1279" width="8.7109375" customWidth="1"/>
    <col min="1280" max="1280" width="45.7109375" customWidth="1"/>
    <col min="1281" max="1282" width="10.7109375" customWidth="1"/>
    <col min="1283" max="1283" width="11.7109375" customWidth="1"/>
    <col min="1284" max="1285" width="10.7109375" customWidth="1"/>
    <col min="1286" max="1286" width="18.140625" customWidth="1"/>
    <col min="1534" max="1534" width="6.7109375" customWidth="1"/>
    <col min="1535" max="1535" width="8.7109375" customWidth="1"/>
    <col min="1536" max="1536" width="45.7109375" customWidth="1"/>
    <col min="1537" max="1538" width="10.7109375" customWidth="1"/>
    <col min="1539" max="1539" width="11.7109375" customWidth="1"/>
    <col min="1540" max="1541" width="10.7109375" customWidth="1"/>
    <col min="1542" max="1542" width="18.140625" customWidth="1"/>
    <col min="1790" max="1790" width="6.7109375" customWidth="1"/>
    <col min="1791" max="1791" width="8.7109375" customWidth="1"/>
    <col min="1792" max="1792" width="45.7109375" customWidth="1"/>
    <col min="1793" max="1794" width="10.7109375" customWidth="1"/>
    <col min="1795" max="1795" width="11.7109375" customWidth="1"/>
    <col min="1796" max="1797" width="10.7109375" customWidth="1"/>
    <col min="1798" max="1798" width="18.140625" customWidth="1"/>
    <col min="2046" max="2046" width="6.7109375" customWidth="1"/>
    <col min="2047" max="2047" width="8.7109375" customWidth="1"/>
    <col min="2048" max="2048" width="45.7109375" customWidth="1"/>
    <col min="2049" max="2050" width="10.7109375" customWidth="1"/>
    <col min="2051" max="2051" width="11.7109375" customWidth="1"/>
    <col min="2052" max="2053" width="10.7109375" customWidth="1"/>
    <col min="2054" max="2054" width="18.140625" customWidth="1"/>
    <col min="2302" max="2302" width="6.7109375" customWidth="1"/>
    <col min="2303" max="2303" width="8.7109375" customWidth="1"/>
    <col min="2304" max="2304" width="45.7109375" customWidth="1"/>
    <col min="2305" max="2306" width="10.7109375" customWidth="1"/>
    <col min="2307" max="2307" width="11.7109375" customWidth="1"/>
    <col min="2308" max="2309" width="10.7109375" customWidth="1"/>
    <col min="2310" max="2310" width="18.140625" customWidth="1"/>
    <col min="2558" max="2558" width="6.7109375" customWidth="1"/>
    <col min="2559" max="2559" width="8.7109375" customWidth="1"/>
    <col min="2560" max="2560" width="45.7109375" customWidth="1"/>
    <col min="2561" max="2562" width="10.7109375" customWidth="1"/>
    <col min="2563" max="2563" width="11.7109375" customWidth="1"/>
    <col min="2564" max="2565" width="10.7109375" customWidth="1"/>
    <col min="2566" max="2566" width="18.140625" customWidth="1"/>
    <col min="2814" max="2814" width="6.7109375" customWidth="1"/>
    <col min="2815" max="2815" width="8.7109375" customWidth="1"/>
    <col min="2816" max="2816" width="45.7109375" customWidth="1"/>
    <col min="2817" max="2818" width="10.7109375" customWidth="1"/>
    <col min="2819" max="2819" width="11.7109375" customWidth="1"/>
    <col min="2820" max="2821" width="10.7109375" customWidth="1"/>
    <col min="2822" max="2822" width="18.140625" customWidth="1"/>
    <col min="3070" max="3070" width="6.7109375" customWidth="1"/>
    <col min="3071" max="3071" width="8.7109375" customWidth="1"/>
    <col min="3072" max="3072" width="45.7109375" customWidth="1"/>
    <col min="3073" max="3074" width="10.7109375" customWidth="1"/>
    <col min="3075" max="3075" width="11.7109375" customWidth="1"/>
    <col min="3076" max="3077" width="10.7109375" customWidth="1"/>
    <col min="3078" max="3078" width="18.140625" customWidth="1"/>
    <col min="3326" max="3326" width="6.7109375" customWidth="1"/>
    <col min="3327" max="3327" width="8.7109375" customWidth="1"/>
    <col min="3328" max="3328" width="45.7109375" customWidth="1"/>
    <col min="3329" max="3330" width="10.7109375" customWidth="1"/>
    <col min="3331" max="3331" width="11.7109375" customWidth="1"/>
    <col min="3332" max="3333" width="10.7109375" customWidth="1"/>
    <col min="3334" max="3334" width="18.140625" customWidth="1"/>
    <col min="3582" max="3582" width="6.7109375" customWidth="1"/>
    <col min="3583" max="3583" width="8.7109375" customWidth="1"/>
    <col min="3584" max="3584" width="45.7109375" customWidth="1"/>
    <col min="3585" max="3586" width="10.7109375" customWidth="1"/>
    <col min="3587" max="3587" width="11.7109375" customWidth="1"/>
    <col min="3588" max="3589" width="10.7109375" customWidth="1"/>
    <col min="3590" max="3590" width="18.140625" customWidth="1"/>
    <col min="3838" max="3838" width="6.7109375" customWidth="1"/>
    <col min="3839" max="3839" width="8.7109375" customWidth="1"/>
    <col min="3840" max="3840" width="45.7109375" customWidth="1"/>
    <col min="3841" max="3842" width="10.7109375" customWidth="1"/>
    <col min="3843" max="3843" width="11.7109375" customWidth="1"/>
    <col min="3844" max="3845" width="10.7109375" customWidth="1"/>
    <col min="3846" max="3846" width="18.140625" customWidth="1"/>
    <col min="4094" max="4094" width="6.7109375" customWidth="1"/>
    <col min="4095" max="4095" width="8.7109375" customWidth="1"/>
    <col min="4096" max="4096" width="45.7109375" customWidth="1"/>
    <col min="4097" max="4098" width="10.7109375" customWidth="1"/>
    <col min="4099" max="4099" width="11.7109375" customWidth="1"/>
    <col min="4100" max="4101" width="10.7109375" customWidth="1"/>
    <col min="4102" max="4102" width="18.140625" customWidth="1"/>
    <col min="4350" max="4350" width="6.7109375" customWidth="1"/>
    <col min="4351" max="4351" width="8.7109375" customWidth="1"/>
    <col min="4352" max="4352" width="45.7109375" customWidth="1"/>
    <col min="4353" max="4354" width="10.7109375" customWidth="1"/>
    <col min="4355" max="4355" width="11.7109375" customWidth="1"/>
    <col min="4356" max="4357" width="10.7109375" customWidth="1"/>
    <col min="4358" max="4358" width="18.140625" customWidth="1"/>
    <col min="4606" max="4606" width="6.7109375" customWidth="1"/>
    <col min="4607" max="4607" width="8.7109375" customWidth="1"/>
    <col min="4608" max="4608" width="45.7109375" customWidth="1"/>
    <col min="4609" max="4610" width="10.7109375" customWidth="1"/>
    <col min="4611" max="4611" width="11.7109375" customWidth="1"/>
    <col min="4612" max="4613" width="10.7109375" customWidth="1"/>
    <col min="4614" max="4614" width="18.140625" customWidth="1"/>
    <col min="4862" max="4862" width="6.7109375" customWidth="1"/>
    <col min="4863" max="4863" width="8.7109375" customWidth="1"/>
    <col min="4864" max="4864" width="45.7109375" customWidth="1"/>
    <col min="4865" max="4866" width="10.7109375" customWidth="1"/>
    <col min="4867" max="4867" width="11.7109375" customWidth="1"/>
    <col min="4868" max="4869" width="10.7109375" customWidth="1"/>
    <col min="4870" max="4870" width="18.140625" customWidth="1"/>
    <col min="5118" max="5118" width="6.7109375" customWidth="1"/>
    <col min="5119" max="5119" width="8.7109375" customWidth="1"/>
    <col min="5120" max="5120" width="45.7109375" customWidth="1"/>
    <col min="5121" max="5122" width="10.7109375" customWidth="1"/>
    <col min="5123" max="5123" width="11.7109375" customWidth="1"/>
    <col min="5124" max="5125" width="10.7109375" customWidth="1"/>
    <col min="5126" max="5126" width="18.140625" customWidth="1"/>
    <col min="5374" max="5374" width="6.7109375" customWidth="1"/>
    <col min="5375" max="5375" width="8.7109375" customWidth="1"/>
    <col min="5376" max="5376" width="45.7109375" customWidth="1"/>
    <col min="5377" max="5378" width="10.7109375" customWidth="1"/>
    <col min="5379" max="5379" width="11.7109375" customWidth="1"/>
    <col min="5380" max="5381" width="10.7109375" customWidth="1"/>
    <col min="5382" max="5382" width="18.140625" customWidth="1"/>
    <col min="5630" max="5630" width="6.7109375" customWidth="1"/>
    <col min="5631" max="5631" width="8.7109375" customWidth="1"/>
    <col min="5632" max="5632" width="45.7109375" customWidth="1"/>
    <col min="5633" max="5634" width="10.7109375" customWidth="1"/>
    <col min="5635" max="5635" width="11.7109375" customWidth="1"/>
    <col min="5636" max="5637" width="10.7109375" customWidth="1"/>
    <col min="5638" max="5638" width="18.140625" customWidth="1"/>
    <col min="5886" max="5886" width="6.7109375" customWidth="1"/>
    <col min="5887" max="5887" width="8.7109375" customWidth="1"/>
    <col min="5888" max="5888" width="45.7109375" customWidth="1"/>
    <col min="5889" max="5890" width="10.7109375" customWidth="1"/>
    <col min="5891" max="5891" width="11.7109375" customWidth="1"/>
    <col min="5892" max="5893" width="10.7109375" customWidth="1"/>
    <col min="5894" max="5894" width="18.140625" customWidth="1"/>
    <col min="6142" max="6142" width="6.7109375" customWidth="1"/>
    <col min="6143" max="6143" width="8.7109375" customWidth="1"/>
    <col min="6144" max="6144" width="45.7109375" customWidth="1"/>
    <col min="6145" max="6146" width="10.7109375" customWidth="1"/>
    <col min="6147" max="6147" width="11.7109375" customWidth="1"/>
    <col min="6148" max="6149" width="10.7109375" customWidth="1"/>
    <col min="6150" max="6150" width="18.140625" customWidth="1"/>
    <col min="6398" max="6398" width="6.7109375" customWidth="1"/>
    <col min="6399" max="6399" width="8.7109375" customWidth="1"/>
    <col min="6400" max="6400" width="45.7109375" customWidth="1"/>
    <col min="6401" max="6402" width="10.7109375" customWidth="1"/>
    <col min="6403" max="6403" width="11.7109375" customWidth="1"/>
    <col min="6404" max="6405" width="10.7109375" customWidth="1"/>
    <col min="6406" max="6406" width="18.140625" customWidth="1"/>
    <col min="6654" max="6654" width="6.7109375" customWidth="1"/>
    <col min="6655" max="6655" width="8.7109375" customWidth="1"/>
    <col min="6656" max="6656" width="45.7109375" customWidth="1"/>
    <col min="6657" max="6658" width="10.7109375" customWidth="1"/>
    <col min="6659" max="6659" width="11.7109375" customWidth="1"/>
    <col min="6660" max="6661" width="10.7109375" customWidth="1"/>
    <col min="6662" max="6662" width="18.140625" customWidth="1"/>
    <col min="6910" max="6910" width="6.7109375" customWidth="1"/>
    <col min="6911" max="6911" width="8.7109375" customWidth="1"/>
    <col min="6912" max="6912" width="45.7109375" customWidth="1"/>
    <col min="6913" max="6914" width="10.7109375" customWidth="1"/>
    <col min="6915" max="6915" width="11.7109375" customWidth="1"/>
    <col min="6916" max="6917" width="10.7109375" customWidth="1"/>
    <col min="6918" max="6918" width="18.140625" customWidth="1"/>
    <col min="7166" max="7166" width="6.7109375" customWidth="1"/>
    <col min="7167" max="7167" width="8.7109375" customWidth="1"/>
    <col min="7168" max="7168" width="45.7109375" customWidth="1"/>
    <col min="7169" max="7170" width="10.7109375" customWidth="1"/>
    <col min="7171" max="7171" width="11.7109375" customWidth="1"/>
    <col min="7172" max="7173" width="10.7109375" customWidth="1"/>
    <col min="7174" max="7174" width="18.140625" customWidth="1"/>
    <col min="7422" max="7422" width="6.7109375" customWidth="1"/>
    <col min="7423" max="7423" width="8.7109375" customWidth="1"/>
    <col min="7424" max="7424" width="45.7109375" customWidth="1"/>
    <col min="7425" max="7426" width="10.7109375" customWidth="1"/>
    <col min="7427" max="7427" width="11.7109375" customWidth="1"/>
    <col min="7428" max="7429" width="10.7109375" customWidth="1"/>
    <col min="7430" max="7430" width="18.140625" customWidth="1"/>
    <col min="7678" max="7678" width="6.7109375" customWidth="1"/>
    <col min="7679" max="7679" width="8.7109375" customWidth="1"/>
    <col min="7680" max="7680" width="45.7109375" customWidth="1"/>
    <col min="7681" max="7682" width="10.7109375" customWidth="1"/>
    <col min="7683" max="7683" width="11.7109375" customWidth="1"/>
    <col min="7684" max="7685" width="10.7109375" customWidth="1"/>
    <col min="7686" max="7686" width="18.140625" customWidth="1"/>
    <col min="7934" max="7934" width="6.7109375" customWidth="1"/>
    <col min="7935" max="7935" width="8.7109375" customWidth="1"/>
    <col min="7936" max="7936" width="45.7109375" customWidth="1"/>
    <col min="7937" max="7938" width="10.7109375" customWidth="1"/>
    <col min="7939" max="7939" width="11.7109375" customWidth="1"/>
    <col min="7940" max="7941" width="10.7109375" customWidth="1"/>
    <col min="7942" max="7942" width="18.140625" customWidth="1"/>
    <col min="8190" max="8190" width="6.7109375" customWidth="1"/>
    <col min="8191" max="8191" width="8.7109375" customWidth="1"/>
    <col min="8192" max="8192" width="45.7109375" customWidth="1"/>
    <col min="8193" max="8194" width="10.7109375" customWidth="1"/>
    <col min="8195" max="8195" width="11.7109375" customWidth="1"/>
    <col min="8196" max="8197" width="10.7109375" customWidth="1"/>
    <col min="8198" max="8198" width="18.140625" customWidth="1"/>
    <col min="8446" max="8446" width="6.7109375" customWidth="1"/>
    <col min="8447" max="8447" width="8.7109375" customWidth="1"/>
    <col min="8448" max="8448" width="45.7109375" customWidth="1"/>
    <col min="8449" max="8450" width="10.7109375" customWidth="1"/>
    <col min="8451" max="8451" width="11.7109375" customWidth="1"/>
    <col min="8452" max="8453" width="10.7109375" customWidth="1"/>
    <col min="8454" max="8454" width="18.140625" customWidth="1"/>
    <col min="8702" max="8702" width="6.7109375" customWidth="1"/>
    <col min="8703" max="8703" width="8.7109375" customWidth="1"/>
    <col min="8704" max="8704" width="45.7109375" customWidth="1"/>
    <col min="8705" max="8706" width="10.7109375" customWidth="1"/>
    <col min="8707" max="8707" width="11.7109375" customWidth="1"/>
    <col min="8708" max="8709" width="10.7109375" customWidth="1"/>
    <col min="8710" max="8710" width="18.140625" customWidth="1"/>
    <col min="8958" max="8958" width="6.7109375" customWidth="1"/>
    <col min="8959" max="8959" width="8.7109375" customWidth="1"/>
    <col min="8960" max="8960" width="45.7109375" customWidth="1"/>
    <col min="8961" max="8962" width="10.7109375" customWidth="1"/>
    <col min="8963" max="8963" width="11.7109375" customWidth="1"/>
    <col min="8964" max="8965" width="10.7109375" customWidth="1"/>
    <col min="8966" max="8966" width="18.140625" customWidth="1"/>
    <col min="9214" max="9214" width="6.7109375" customWidth="1"/>
    <col min="9215" max="9215" width="8.7109375" customWidth="1"/>
    <col min="9216" max="9216" width="45.7109375" customWidth="1"/>
    <col min="9217" max="9218" width="10.7109375" customWidth="1"/>
    <col min="9219" max="9219" width="11.7109375" customWidth="1"/>
    <col min="9220" max="9221" width="10.7109375" customWidth="1"/>
    <col min="9222" max="9222" width="18.140625" customWidth="1"/>
    <col min="9470" max="9470" width="6.7109375" customWidth="1"/>
    <col min="9471" max="9471" width="8.7109375" customWidth="1"/>
    <col min="9472" max="9472" width="45.7109375" customWidth="1"/>
    <col min="9473" max="9474" width="10.7109375" customWidth="1"/>
    <col min="9475" max="9475" width="11.7109375" customWidth="1"/>
    <col min="9476" max="9477" width="10.7109375" customWidth="1"/>
    <col min="9478" max="9478" width="18.140625" customWidth="1"/>
    <col min="9726" max="9726" width="6.7109375" customWidth="1"/>
    <col min="9727" max="9727" width="8.7109375" customWidth="1"/>
    <col min="9728" max="9728" width="45.7109375" customWidth="1"/>
    <col min="9729" max="9730" width="10.7109375" customWidth="1"/>
    <col min="9731" max="9731" width="11.7109375" customWidth="1"/>
    <col min="9732" max="9733" width="10.7109375" customWidth="1"/>
    <col min="9734" max="9734" width="18.140625" customWidth="1"/>
    <col min="9982" max="9982" width="6.7109375" customWidth="1"/>
    <col min="9983" max="9983" width="8.7109375" customWidth="1"/>
    <col min="9984" max="9984" width="45.7109375" customWidth="1"/>
    <col min="9985" max="9986" width="10.7109375" customWidth="1"/>
    <col min="9987" max="9987" width="11.7109375" customWidth="1"/>
    <col min="9988" max="9989" width="10.7109375" customWidth="1"/>
    <col min="9990" max="9990" width="18.140625" customWidth="1"/>
    <col min="10238" max="10238" width="6.7109375" customWidth="1"/>
    <col min="10239" max="10239" width="8.7109375" customWidth="1"/>
    <col min="10240" max="10240" width="45.7109375" customWidth="1"/>
    <col min="10241" max="10242" width="10.7109375" customWidth="1"/>
    <col min="10243" max="10243" width="11.7109375" customWidth="1"/>
    <col min="10244" max="10245" width="10.7109375" customWidth="1"/>
    <col min="10246" max="10246" width="18.140625" customWidth="1"/>
    <col min="10494" max="10494" width="6.7109375" customWidth="1"/>
    <col min="10495" max="10495" width="8.7109375" customWidth="1"/>
    <col min="10496" max="10496" width="45.7109375" customWidth="1"/>
    <col min="10497" max="10498" width="10.7109375" customWidth="1"/>
    <col min="10499" max="10499" width="11.7109375" customWidth="1"/>
    <col min="10500" max="10501" width="10.7109375" customWidth="1"/>
    <col min="10502" max="10502" width="18.140625" customWidth="1"/>
    <col min="10750" max="10750" width="6.7109375" customWidth="1"/>
    <col min="10751" max="10751" width="8.7109375" customWidth="1"/>
    <col min="10752" max="10752" width="45.7109375" customWidth="1"/>
    <col min="10753" max="10754" width="10.7109375" customWidth="1"/>
    <col min="10755" max="10755" width="11.7109375" customWidth="1"/>
    <col min="10756" max="10757" width="10.7109375" customWidth="1"/>
    <col min="10758" max="10758" width="18.140625" customWidth="1"/>
    <col min="11006" max="11006" width="6.7109375" customWidth="1"/>
    <col min="11007" max="11007" width="8.7109375" customWidth="1"/>
    <col min="11008" max="11008" width="45.7109375" customWidth="1"/>
    <col min="11009" max="11010" width="10.7109375" customWidth="1"/>
    <col min="11011" max="11011" width="11.7109375" customWidth="1"/>
    <col min="11012" max="11013" width="10.7109375" customWidth="1"/>
    <col min="11014" max="11014" width="18.140625" customWidth="1"/>
    <col min="11262" max="11262" width="6.7109375" customWidth="1"/>
    <col min="11263" max="11263" width="8.7109375" customWidth="1"/>
    <col min="11264" max="11264" width="45.7109375" customWidth="1"/>
    <col min="11265" max="11266" width="10.7109375" customWidth="1"/>
    <col min="11267" max="11267" width="11.7109375" customWidth="1"/>
    <col min="11268" max="11269" width="10.7109375" customWidth="1"/>
    <col min="11270" max="11270" width="18.140625" customWidth="1"/>
    <col min="11518" max="11518" width="6.7109375" customWidth="1"/>
    <col min="11519" max="11519" width="8.7109375" customWidth="1"/>
    <col min="11520" max="11520" width="45.7109375" customWidth="1"/>
    <col min="11521" max="11522" width="10.7109375" customWidth="1"/>
    <col min="11523" max="11523" width="11.7109375" customWidth="1"/>
    <col min="11524" max="11525" width="10.7109375" customWidth="1"/>
    <col min="11526" max="11526" width="18.140625" customWidth="1"/>
    <col min="11774" max="11774" width="6.7109375" customWidth="1"/>
    <col min="11775" max="11775" width="8.7109375" customWidth="1"/>
    <col min="11776" max="11776" width="45.7109375" customWidth="1"/>
    <col min="11777" max="11778" width="10.7109375" customWidth="1"/>
    <col min="11779" max="11779" width="11.7109375" customWidth="1"/>
    <col min="11780" max="11781" width="10.7109375" customWidth="1"/>
    <col min="11782" max="11782" width="18.140625" customWidth="1"/>
    <col min="12030" max="12030" width="6.7109375" customWidth="1"/>
    <col min="12031" max="12031" width="8.7109375" customWidth="1"/>
    <col min="12032" max="12032" width="45.7109375" customWidth="1"/>
    <col min="12033" max="12034" width="10.7109375" customWidth="1"/>
    <col min="12035" max="12035" width="11.7109375" customWidth="1"/>
    <col min="12036" max="12037" width="10.7109375" customWidth="1"/>
    <col min="12038" max="12038" width="18.140625" customWidth="1"/>
    <col min="12286" max="12286" width="6.7109375" customWidth="1"/>
    <col min="12287" max="12287" width="8.7109375" customWidth="1"/>
    <col min="12288" max="12288" width="45.7109375" customWidth="1"/>
    <col min="12289" max="12290" width="10.7109375" customWidth="1"/>
    <col min="12291" max="12291" width="11.7109375" customWidth="1"/>
    <col min="12292" max="12293" width="10.7109375" customWidth="1"/>
    <col min="12294" max="12294" width="18.140625" customWidth="1"/>
    <col min="12542" max="12542" width="6.7109375" customWidth="1"/>
    <col min="12543" max="12543" width="8.7109375" customWidth="1"/>
    <col min="12544" max="12544" width="45.7109375" customWidth="1"/>
    <col min="12545" max="12546" width="10.7109375" customWidth="1"/>
    <col min="12547" max="12547" width="11.7109375" customWidth="1"/>
    <col min="12548" max="12549" width="10.7109375" customWidth="1"/>
    <col min="12550" max="12550" width="18.140625" customWidth="1"/>
    <col min="12798" max="12798" width="6.7109375" customWidth="1"/>
    <col min="12799" max="12799" width="8.7109375" customWidth="1"/>
    <col min="12800" max="12800" width="45.7109375" customWidth="1"/>
    <col min="12801" max="12802" width="10.7109375" customWidth="1"/>
    <col min="12803" max="12803" width="11.7109375" customWidth="1"/>
    <col min="12804" max="12805" width="10.7109375" customWidth="1"/>
    <col min="12806" max="12806" width="18.140625" customWidth="1"/>
    <col min="13054" max="13054" width="6.7109375" customWidth="1"/>
    <col min="13055" max="13055" width="8.7109375" customWidth="1"/>
    <col min="13056" max="13056" width="45.7109375" customWidth="1"/>
    <col min="13057" max="13058" width="10.7109375" customWidth="1"/>
    <col min="13059" max="13059" width="11.7109375" customWidth="1"/>
    <col min="13060" max="13061" width="10.7109375" customWidth="1"/>
    <col min="13062" max="13062" width="18.140625" customWidth="1"/>
    <col min="13310" max="13310" width="6.7109375" customWidth="1"/>
    <col min="13311" max="13311" width="8.7109375" customWidth="1"/>
    <col min="13312" max="13312" width="45.7109375" customWidth="1"/>
    <col min="13313" max="13314" width="10.7109375" customWidth="1"/>
    <col min="13315" max="13315" width="11.7109375" customWidth="1"/>
    <col min="13316" max="13317" width="10.7109375" customWidth="1"/>
    <col min="13318" max="13318" width="18.140625" customWidth="1"/>
    <col min="13566" max="13566" width="6.7109375" customWidth="1"/>
    <col min="13567" max="13567" width="8.7109375" customWidth="1"/>
    <col min="13568" max="13568" width="45.7109375" customWidth="1"/>
    <col min="13569" max="13570" width="10.7109375" customWidth="1"/>
    <col min="13571" max="13571" width="11.7109375" customWidth="1"/>
    <col min="13572" max="13573" width="10.7109375" customWidth="1"/>
    <col min="13574" max="13574" width="18.140625" customWidth="1"/>
    <col min="13822" max="13822" width="6.7109375" customWidth="1"/>
    <col min="13823" max="13823" width="8.7109375" customWidth="1"/>
    <col min="13824" max="13824" width="45.7109375" customWidth="1"/>
    <col min="13825" max="13826" width="10.7109375" customWidth="1"/>
    <col min="13827" max="13827" width="11.7109375" customWidth="1"/>
    <col min="13828" max="13829" width="10.7109375" customWidth="1"/>
    <col min="13830" max="13830" width="18.140625" customWidth="1"/>
    <col min="14078" max="14078" width="6.7109375" customWidth="1"/>
    <col min="14079" max="14079" width="8.7109375" customWidth="1"/>
    <col min="14080" max="14080" width="45.7109375" customWidth="1"/>
    <col min="14081" max="14082" width="10.7109375" customWidth="1"/>
    <col min="14083" max="14083" width="11.7109375" customWidth="1"/>
    <col min="14084" max="14085" width="10.7109375" customWidth="1"/>
    <col min="14086" max="14086" width="18.140625" customWidth="1"/>
    <col min="14334" max="14334" width="6.7109375" customWidth="1"/>
    <col min="14335" max="14335" width="8.7109375" customWidth="1"/>
    <col min="14336" max="14336" width="45.7109375" customWidth="1"/>
    <col min="14337" max="14338" width="10.7109375" customWidth="1"/>
    <col min="14339" max="14339" width="11.7109375" customWidth="1"/>
    <col min="14340" max="14341" width="10.7109375" customWidth="1"/>
    <col min="14342" max="14342" width="18.140625" customWidth="1"/>
    <col min="14590" max="14590" width="6.7109375" customWidth="1"/>
    <col min="14591" max="14591" width="8.7109375" customWidth="1"/>
    <col min="14592" max="14592" width="45.7109375" customWidth="1"/>
    <col min="14593" max="14594" width="10.7109375" customWidth="1"/>
    <col min="14595" max="14595" width="11.7109375" customWidth="1"/>
    <col min="14596" max="14597" width="10.7109375" customWidth="1"/>
    <col min="14598" max="14598" width="18.140625" customWidth="1"/>
    <col min="14846" max="14846" width="6.7109375" customWidth="1"/>
    <col min="14847" max="14847" width="8.7109375" customWidth="1"/>
    <col min="14848" max="14848" width="45.7109375" customWidth="1"/>
    <col min="14849" max="14850" width="10.7109375" customWidth="1"/>
    <col min="14851" max="14851" width="11.7109375" customWidth="1"/>
    <col min="14852" max="14853" width="10.7109375" customWidth="1"/>
    <col min="14854" max="14854" width="18.140625" customWidth="1"/>
    <col min="15102" max="15102" width="6.7109375" customWidth="1"/>
    <col min="15103" max="15103" width="8.7109375" customWidth="1"/>
    <col min="15104" max="15104" width="45.7109375" customWidth="1"/>
    <col min="15105" max="15106" width="10.7109375" customWidth="1"/>
    <col min="15107" max="15107" width="11.7109375" customWidth="1"/>
    <col min="15108" max="15109" width="10.7109375" customWidth="1"/>
    <col min="15110" max="15110" width="18.140625" customWidth="1"/>
    <col min="15358" max="15358" width="6.7109375" customWidth="1"/>
    <col min="15359" max="15359" width="8.7109375" customWidth="1"/>
    <col min="15360" max="15360" width="45.7109375" customWidth="1"/>
    <col min="15361" max="15362" width="10.7109375" customWidth="1"/>
    <col min="15363" max="15363" width="11.7109375" customWidth="1"/>
    <col min="15364" max="15365" width="10.7109375" customWidth="1"/>
    <col min="15366" max="15366" width="18.140625" customWidth="1"/>
    <col min="15614" max="15614" width="6.7109375" customWidth="1"/>
    <col min="15615" max="15615" width="8.7109375" customWidth="1"/>
    <col min="15616" max="15616" width="45.7109375" customWidth="1"/>
    <col min="15617" max="15618" width="10.7109375" customWidth="1"/>
    <col min="15619" max="15619" width="11.7109375" customWidth="1"/>
    <col min="15620" max="15621" width="10.7109375" customWidth="1"/>
    <col min="15622" max="15622" width="18.140625" customWidth="1"/>
    <col min="15870" max="15870" width="6.7109375" customWidth="1"/>
    <col min="15871" max="15871" width="8.7109375" customWidth="1"/>
    <col min="15872" max="15872" width="45.7109375" customWidth="1"/>
    <col min="15873" max="15874" width="10.7109375" customWidth="1"/>
    <col min="15875" max="15875" width="11.7109375" customWidth="1"/>
    <col min="15876" max="15877" width="10.7109375" customWidth="1"/>
    <col min="15878" max="15878" width="18.140625" customWidth="1"/>
    <col min="16126" max="16126" width="6.7109375" customWidth="1"/>
    <col min="16127" max="16127" width="8.7109375" customWidth="1"/>
    <col min="16128" max="16128" width="45.7109375" customWidth="1"/>
    <col min="16129" max="16130" width="10.7109375" customWidth="1"/>
    <col min="16131" max="16131" width="11.7109375" customWidth="1"/>
    <col min="16132" max="16133" width="10.7109375" customWidth="1"/>
    <col min="16134" max="16134" width="18.140625" customWidth="1"/>
  </cols>
  <sheetData>
    <row r="1" spans="1:9" ht="51.75" customHeight="1" x14ac:dyDescent="0.25">
      <c r="A1" s="43" t="s">
        <v>145</v>
      </c>
      <c r="B1" s="43" t="s">
        <v>142</v>
      </c>
      <c r="C1" s="44" t="s">
        <v>143</v>
      </c>
      <c r="D1" s="43" t="s">
        <v>146</v>
      </c>
      <c r="E1" s="43" t="s">
        <v>144</v>
      </c>
      <c r="F1" s="43" t="s">
        <v>147</v>
      </c>
      <c r="G1" s="43" t="s">
        <v>148</v>
      </c>
      <c r="H1" s="43" t="s">
        <v>149</v>
      </c>
      <c r="I1" s="45" t="s">
        <v>150</v>
      </c>
    </row>
    <row r="2" spans="1:9" ht="18.75" customHeight="1" x14ac:dyDescent="0.25">
      <c r="A2" s="71" t="s">
        <v>160</v>
      </c>
      <c r="B2" s="72"/>
      <c r="C2" s="72"/>
      <c r="D2" s="72"/>
      <c r="E2" s="72"/>
      <c r="F2" s="72"/>
      <c r="G2" s="72"/>
      <c r="H2" s="72"/>
      <c r="I2" s="73"/>
    </row>
    <row r="3" spans="1:9" ht="24.95" customHeight="1" x14ac:dyDescent="0.25">
      <c r="A3" s="56">
        <v>1</v>
      </c>
      <c r="B3" s="56">
        <v>202</v>
      </c>
      <c r="C3" s="59" t="s">
        <v>185</v>
      </c>
      <c r="D3" s="4">
        <v>155</v>
      </c>
      <c r="E3" s="4" t="s">
        <v>164</v>
      </c>
      <c r="F3" s="40"/>
      <c r="G3" s="40"/>
      <c r="H3" s="51"/>
      <c r="I3" s="62"/>
    </row>
    <row r="4" spans="1:9" ht="24.95" customHeight="1" x14ac:dyDescent="0.25">
      <c r="A4" s="57"/>
      <c r="B4" s="57"/>
      <c r="C4" s="60"/>
      <c r="D4" s="65" t="s">
        <v>151</v>
      </c>
      <c r="E4" s="66"/>
      <c r="F4" s="66"/>
      <c r="G4" s="66"/>
      <c r="H4" s="67"/>
      <c r="I4" s="63"/>
    </row>
    <row r="5" spans="1:9" ht="24.95" customHeight="1" x14ac:dyDescent="0.25">
      <c r="A5" s="58"/>
      <c r="B5" s="58"/>
      <c r="C5" s="61"/>
      <c r="D5" s="68"/>
      <c r="E5" s="69"/>
      <c r="F5" s="69"/>
      <c r="G5" s="69"/>
      <c r="H5" s="70"/>
      <c r="I5" s="64"/>
    </row>
    <row r="6" spans="1:9" ht="24.95" customHeight="1" x14ac:dyDescent="0.25">
      <c r="A6" s="56">
        <f>A3+1</f>
        <v>2</v>
      </c>
      <c r="B6" s="56">
        <v>202</v>
      </c>
      <c r="C6" s="59" t="s">
        <v>186</v>
      </c>
      <c r="D6" s="4">
        <v>28</v>
      </c>
      <c r="E6" s="39" t="s">
        <v>164</v>
      </c>
      <c r="F6" s="40"/>
      <c r="G6" s="40"/>
      <c r="H6" s="51"/>
      <c r="I6" s="62"/>
    </row>
    <row r="7" spans="1:9" ht="24.95" customHeight="1" x14ac:dyDescent="0.25">
      <c r="A7" s="57"/>
      <c r="B7" s="57"/>
      <c r="C7" s="60"/>
      <c r="D7" s="65" t="s">
        <v>151</v>
      </c>
      <c r="E7" s="66"/>
      <c r="F7" s="66"/>
      <c r="G7" s="66"/>
      <c r="H7" s="67"/>
      <c r="I7" s="63"/>
    </row>
    <row r="8" spans="1:9" ht="24.95" customHeight="1" x14ac:dyDescent="0.25">
      <c r="A8" s="58"/>
      <c r="B8" s="58"/>
      <c r="C8" s="61"/>
      <c r="D8" s="68"/>
      <c r="E8" s="69"/>
      <c r="F8" s="69"/>
      <c r="G8" s="69"/>
      <c r="H8" s="70"/>
      <c r="I8" s="64"/>
    </row>
    <row r="9" spans="1:9" ht="24.95" customHeight="1" x14ac:dyDescent="0.25">
      <c r="A9" s="56">
        <f t="shared" ref="A9" si="0">A6+1</f>
        <v>3</v>
      </c>
      <c r="B9" s="56">
        <v>202</v>
      </c>
      <c r="C9" s="59" t="s">
        <v>187</v>
      </c>
      <c r="D9" s="4">
        <v>725</v>
      </c>
      <c r="E9" s="4" t="s">
        <v>129</v>
      </c>
      <c r="F9" s="40"/>
      <c r="G9" s="40"/>
      <c r="H9" s="51"/>
      <c r="I9" s="62"/>
    </row>
    <row r="10" spans="1:9" ht="24.95" customHeight="1" x14ac:dyDescent="0.25">
      <c r="A10" s="57"/>
      <c r="B10" s="57"/>
      <c r="C10" s="60"/>
      <c r="D10" s="65" t="s">
        <v>151</v>
      </c>
      <c r="E10" s="66"/>
      <c r="F10" s="66"/>
      <c r="G10" s="66"/>
      <c r="H10" s="67"/>
      <c r="I10" s="63"/>
    </row>
    <row r="11" spans="1:9" ht="24.95" customHeight="1" x14ac:dyDescent="0.25">
      <c r="A11" s="58"/>
      <c r="B11" s="58"/>
      <c r="C11" s="61"/>
      <c r="D11" s="68"/>
      <c r="E11" s="69"/>
      <c r="F11" s="69"/>
      <c r="G11" s="69"/>
      <c r="H11" s="70"/>
      <c r="I11" s="64"/>
    </row>
    <row r="12" spans="1:9" ht="24.95" customHeight="1" x14ac:dyDescent="0.25">
      <c r="A12" s="56">
        <f t="shared" ref="A12" si="1">A9+1</f>
        <v>4</v>
      </c>
      <c r="B12" s="56">
        <v>202</v>
      </c>
      <c r="C12" s="59" t="s">
        <v>188</v>
      </c>
      <c r="D12" s="4">
        <v>100</v>
      </c>
      <c r="E12" s="4" t="s">
        <v>141</v>
      </c>
      <c r="F12" s="40"/>
      <c r="G12" s="40"/>
      <c r="H12" s="51"/>
      <c r="I12" s="62"/>
    </row>
    <row r="13" spans="1:9" ht="24.95" customHeight="1" x14ac:dyDescent="0.25">
      <c r="A13" s="57"/>
      <c r="B13" s="57"/>
      <c r="C13" s="60"/>
      <c r="D13" s="65" t="s">
        <v>151</v>
      </c>
      <c r="E13" s="66"/>
      <c r="F13" s="66"/>
      <c r="G13" s="66"/>
      <c r="H13" s="67"/>
      <c r="I13" s="63"/>
    </row>
    <row r="14" spans="1:9" ht="24.95" customHeight="1" x14ac:dyDescent="0.25">
      <c r="A14" s="58"/>
      <c r="B14" s="58"/>
      <c r="C14" s="61"/>
      <c r="D14" s="68"/>
      <c r="E14" s="69"/>
      <c r="F14" s="69"/>
      <c r="G14" s="69"/>
      <c r="H14" s="70"/>
      <c r="I14" s="64"/>
    </row>
    <row r="15" spans="1:9" ht="24.95" customHeight="1" x14ac:dyDescent="0.25">
      <c r="A15" s="56">
        <f t="shared" ref="A15:A27" si="2">A12+1</f>
        <v>5</v>
      </c>
      <c r="B15" s="56">
        <v>204</v>
      </c>
      <c r="C15" s="59" t="s">
        <v>161</v>
      </c>
      <c r="D15" s="4">
        <v>150</v>
      </c>
      <c r="E15" s="4" t="s">
        <v>141</v>
      </c>
      <c r="F15" s="40"/>
      <c r="G15" s="40"/>
      <c r="H15" s="51"/>
      <c r="I15" s="62"/>
    </row>
    <row r="16" spans="1:9" ht="24.95" customHeight="1" x14ac:dyDescent="0.25">
      <c r="A16" s="57"/>
      <c r="B16" s="57"/>
      <c r="C16" s="60"/>
      <c r="D16" s="65" t="s">
        <v>151</v>
      </c>
      <c r="E16" s="66"/>
      <c r="F16" s="66"/>
      <c r="G16" s="66"/>
      <c r="H16" s="67"/>
      <c r="I16" s="63"/>
    </row>
    <row r="17" spans="1:9" ht="24.95" customHeight="1" x14ac:dyDescent="0.25">
      <c r="A17" s="58"/>
      <c r="B17" s="58"/>
      <c r="C17" s="61"/>
      <c r="D17" s="68"/>
      <c r="E17" s="69"/>
      <c r="F17" s="69"/>
      <c r="G17" s="69"/>
      <c r="H17" s="70"/>
      <c r="I17" s="64"/>
    </row>
    <row r="18" spans="1:9" ht="24.95" customHeight="1" x14ac:dyDescent="0.25">
      <c r="A18" s="56">
        <f t="shared" si="2"/>
        <v>6</v>
      </c>
      <c r="B18" s="56">
        <v>604</v>
      </c>
      <c r="C18" s="59" t="s">
        <v>211</v>
      </c>
      <c r="D18" s="4">
        <v>7</v>
      </c>
      <c r="E18" s="39" t="s">
        <v>12</v>
      </c>
      <c r="F18" s="40"/>
      <c r="G18" s="40"/>
      <c r="H18" s="51"/>
      <c r="I18" s="62"/>
    </row>
    <row r="19" spans="1:9" ht="24.95" customHeight="1" x14ac:dyDescent="0.25">
      <c r="A19" s="57"/>
      <c r="B19" s="57"/>
      <c r="C19" s="60"/>
      <c r="D19" s="65" t="s">
        <v>151</v>
      </c>
      <c r="E19" s="66"/>
      <c r="F19" s="66"/>
      <c r="G19" s="66"/>
      <c r="H19" s="67"/>
      <c r="I19" s="63"/>
    </row>
    <row r="20" spans="1:9" ht="24.95" customHeight="1" x14ac:dyDescent="0.25">
      <c r="A20" s="58"/>
      <c r="B20" s="58"/>
      <c r="C20" s="61"/>
      <c r="D20" s="68"/>
      <c r="E20" s="69"/>
      <c r="F20" s="69"/>
      <c r="G20" s="69"/>
      <c r="H20" s="70"/>
      <c r="I20" s="64"/>
    </row>
    <row r="21" spans="1:9" ht="24.95" customHeight="1" x14ac:dyDescent="0.25">
      <c r="A21" s="56">
        <f t="shared" si="2"/>
        <v>7</v>
      </c>
      <c r="B21" s="56">
        <v>624</v>
      </c>
      <c r="C21" s="59" t="s">
        <v>162</v>
      </c>
      <c r="D21" s="4">
        <v>1</v>
      </c>
      <c r="E21" s="4" t="s">
        <v>166</v>
      </c>
      <c r="F21" s="40"/>
      <c r="G21" s="40"/>
      <c r="H21" s="51"/>
      <c r="I21" s="62"/>
    </row>
    <row r="22" spans="1:9" ht="24.95" customHeight="1" x14ac:dyDescent="0.25">
      <c r="A22" s="57"/>
      <c r="B22" s="57"/>
      <c r="C22" s="60"/>
      <c r="D22" s="65" t="s">
        <v>151</v>
      </c>
      <c r="E22" s="66"/>
      <c r="F22" s="66"/>
      <c r="G22" s="66"/>
      <c r="H22" s="67"/>
      <c r="I22" s="63"/>
    </row>
    <row r="23" spans="1:9" ht="24.95" customHeight="1" x14ac:dyDescent="0.25">
      <c r="A23" s="58"/>
      <c r="B23" s="58"/>
      <c r="C23" s="61"/>
      <c r="D23" s="68"/>
      <c r="E23" s="69"/>
      <c r="F23" s="69"/>
      <c r="G23" s="69"/>
      <c r="H23" s="70"/>
      <c r="I23" s="64"/>
    </row>
    <row r="24" spans="1:9" ht="24.95" customHeight="1" x14ac:dyDescent="0.25">
      <c r="A24" s="56">
        <f t="shared" si="2"/>
        <v>8</v>
      </c>
      <c r="B24" s="56">
        <v>659</v>
      </c>
      <c r="C24" s="59" t="s">
        <v>163</v>
      </c>
      <c r="D24" s="4">
        <v>65</v>
      </c>
      <c r="E24" s="4" t="s">
        <v>141</v>
      </c>
      <c r="F24" s="40"/>
      <c r="G24" s="40"/>
      <c r="H24" s="51"/>
      <c r="I24" s="62"/>
    </row>
    <row r="25" spans="1:9" ht="24.95" customHeight="1" x14ac:dyDescent="0.25">
      <c r="A25" s="57"/>
      <c r="B25" s="57"/>
      <c r="C25" s="60"/>
      <c r="D25" s="65" t="s">
        <v>151</v>
      </c>
      <c r="E25" s="66"/>
      <c r="F25" s="66"/>
      <c r="G25" s="66"/>
      <c r="H25" s="67"/>
      <c r="I25" s="63"/>
    </row>
    <row r="26" spans="1:9" ht="24.95" customHeight="1" x14ac:dyDescent="0.25">
      <c r="A26" s="58"/>
      <c r="B26" s="58"/>
      <c r="C26" s="61"/>
      <c r="D26" s="68"/>
      <c r="E26" s="69"/>
      <c r="F26" s="69"/>
      <c r="G26" s="69"/>
      <c r="H26" s="70"/>
      <c r="I26" s="64"/>
    </row>
    <row r="27" spans="1:9" ht="24.95" customHeight="1" x14ac:dyDescent="0.25">
      <c r="A27" s="56">
        <f t="shared" si="2"/>
        <v>9</v>
      </c>
      <c r="B27" s="56">
        <v>807</v>
      </c>
      <c r="C27" s="59" t="s">
        <v>212</v>
      </c>
      <c r="D27" s="4">
        <v>5</v>
      </c>
      <c r="E27" s="39" t="s">
        <v>12</v>
      </c>
      <c r="F27" s="40"/>
      <c r="G27" s="40"/>
      <c r="H27" s="51"/>
      <c r="I27" s="62"/>
    </row>
    <row r="28" spans="1:9" ht="24.95" customHeight="1" x14ac:dyDescent="0.25">
      <c r="A28" s="57"/>
      <c r="B28" s="57"/>
      <c r="C28" s="60"/>
      <c r="D28" s="65" t="s">
        <v>151</v>
      </c>
      <c r="E28" s="66"/>
      <c r="F28" s="66"/>
      <c r="G28" s="66"/>
      <c r="H28" s="67"/>
      <c r="I28" s="63"/>
    </row>
    <row r="29" spans="1:9" ht="24.95" customHeight="1" x14ac:dyDescent="0.25">
      <c r="A29" s="58"/>
      <c r="B29" s="58"/>
      <c r="C29" s="61"/>
      <c r="D29" s="68"/>
      <c r="E29" s="69"/>
      <c r="F29" s="69"/>
      <c r="G29" s="69"/>
      <c r="H29" s="70"/>
      <c r="I29" s="64"/>
    </row>
    <row r="30" spans="1:9" ht="18.75" customHeight="1" x14ac:dyDescent="0.25">
      <c r="A30" s="71" t="s">
        <v>170</v>
      </c>
      <c r="B30" s="72"/>
      <c r="C30" s="72"/>
      <c r="D30" s="72"/>
      <c r="E30" s="72"/>
      <c r="F30" s="72"/>
      <c r="G30" s="72"/>
      <c r="H30" s="72"/>
      <c r="I30" s="73"/>
    </row>
    <row r="31" spans="1:9" ht="24.95" customHeight="1" x14ac:dyDescent="0.25">
      <c r="A31" s="56">
        <v>10</v>
      </c>
      <c r="B31" s="56">
        <v>254</v>
      </c>
      <c r="C31" s="59" t="s">
        <v>228</v>
      </c>
      <c r="D31" s="4">
        <v>7950</v>
      </c>
      <c r="E31" s="39" t="s">
        <v>141</v>
      </c>
      <c r="F31" s="40"/>
      <c r="G31" s="40"/>
      <c r="H31" s="51"/>
      <c r="I31" s="62"/>
    </row>
    <row r="32" spans="1:9" ht="24.95" customHeight="1" x14ac:dyDescent="0.25">
      <c r="A32" s="57"/>
      <c r="B32" s="57"/>
      <c r="C32" s="60"/>
      <c r="D32" s="65" t="s">
        <v>151</v>
      </c>
      <c r="E32" s="66"/>
      <c r="F32" s="66"/>
      <c r="G32" s="66"/>
      <c r="H32" s="67"/>
      <c r="I32" s="63"/>
    </row>
    <row r="33" spans="1:9" ht="24.95" customHeight="1" x14ac:dyDescent="0.25">
      <c r="A33" s="58"/>
      <c r="B33" s="58"/>
      <c r="C33" s="61"/>
      <c r="D33" s="68"/>
      <c r="E33" s="69"/>
      <c r="F33" s="69"/>
      <c r="G33" s="69"/>
      <c r="H33" s="70"/>
      <c r="I33" s="64"/>
    </row>
    <row r="34" spans="1:9" ht="24.95" customHeight="1" x14ac:dyDescent="0.25">
      <c r="A34" s="56">
        <f t="shared" ref="A34:A73" si="3">A31+1</f>
        <v>11</v>
      </c>
      <c r="B34" s="77">
        <v>304</v>
      </c>
      <c r="C34" s="59" t="s">
        <v>189</v>
      </c>
      <c r="D34" s="47">
        <v>11</v>
      </c>
      <c r="E34" s="47" t="s">
        <v>165</v>
      </c>
      <c r="F34" s="48"/>
      <c r="G34" s="48"/>
      <c r="H34" s="49"/>
      <c r="I34" s="74"/>
    </row>
    <row r="35" spans="1:9" ht="24.95" customHeight="1" x14ac:dyDescent="0.25">
      <c r="A35" s="57"/>
      <c r="B35" s="78"/>
      <c r="C35" s="60"/>
      <c r="D35" s="65" t="s">
        <v>151</v>
      </c>
      <c r="E35" s="66"/>
      <c r="F35" s="66"/>
      <c r="G35" s="66"/>
      <c r="H35" s="67"/>
      <c r="I35" s="75"/>
    </row>
    <row r="36" spans="1:9" ht="24.95" customHeight="1" x14ac:dyDescent="0.25">
      <c r="A36" s="58"/>
      <c r="B36" s="79"/>
      <c r="C36" s="61"/>
      <c r="D36" s="80"/>
      <c r="E36" s="81"/>
      <c r="F36" s="81"/>
      <c r="G36" s="81"/>
      <c r="H36" s="82"/>
      <c r="I36" s="76"/>
    </row>
    <row r="37" spans="1:9" ht="24.95" customHeight="1" x14ac:dyDescent="0.25">
      <c r="A37" s="56">
        <f t="shared" si="3"/>
        <v>12</v>
      </c>
      <c r="B37" s="77">
        <v>305</v>
      </c>
      <c r="C37" s="59" t="s">
        <v>241</v>
      </c>
      <c r="D37" s="47">
        <v>67</v>
      </c>
      <c r="E37" s="47" t="s">
        <v>141</v>
      </c>
      <c r="F37" s="48"/>
      <c r="G37" s="48"/>
      <c r="H37" s="49"/>
      <c r="I37" s="74"/>
    </row>
    <row r="38" spans="1:9" ht="24.95" customHeight="1" x14ac:dyDescent="0.25">
      <c r="A38" s="57"/>
      <c r="B38" s="78"/>
      <c r="C38" s="60"/>
      <c r="D38" s="65" t="s">
        <v>151</v>
      </c>
      <c r="E38" s="66"/>
      <c r="F38" s="66"/>
      <c r="G38" s="66"/>
      <c r="H38" s="67"/>
      <c r="I38" s="75"/>
    </row>
    <row r="39" spans="1:9" ht="24.95" customHeight="1" x14ac:dyDescent="0.25">
      <c r="A39" s="58"/>
      <c r="B39" s="79"/>
      <c r="C39" s="61"/>
      <c r="D39" s="80"/>
      <c r="E39" s="81"/>
      <c r="F39" s="81"/>
      <c r="G39" s="81"/>
      <c r="H39" s="82"/>
      <c r="I39" s="76"/>
    </row>
    <row r="40" spans="1:9" ht="24.95" customHeight="1" x14ac:dyDescent="0.25">
      <c r="A40" s="56">
        <f t="shared" si="3"/>
        <v>13</v>
      </c>
      <c r="B40" s="77">
        <v>407</v>
      </c>
      <c r="C40" s="59" t="s">
        <v>190</v>
      </c>
      <c r="D40" s="47">
        <v>11</v>
      </c>
      <c r="E40" s="47" t="s">
        <v>171</v>
      </c>
      <c r="F40" s="48"/>
      <c r="G40" s="48"/>
      <c r="H40" s="49"/>
      <c r="I40" s="74"/>
    </row>
    <row r="41" spans="1:9" ht="24.95" customHeight="1" x14ac:dyDescent="0.25">
      <c r="A41" s="57"/>
      <c r="B41" s="78"/>
      <c r="C41" s="60"/>
      <c r="D41" s="65" t="s">
        <v>151</v>
      </c>
      <c r="E41" s="66"/>
      <c r="F41" s="66"/>
      <c r="G41" s="66"/>
      <c r="H41" s="67"/>
      <c r="I41" s="75"/>
    </row>
    <row r="42" spans="1:9" ht="24.95" customHeight="1" x14ac:dyDescent="0.25">
      <c r="A42" s="58"/>
      <c r="B42" s="79"/>
      <c r="C42" s="61"/>
      <c r="D42" s="80"/>
      <c r="E42" s="81"/>
      <c r="F42" s="81"/>
      <c r="G42" s="81"/>
      <c r="H42" s="82"/>
      <c r="I42" s="76"/>
    </row>
    <row r="43" spans="1:9" ht="24.95" customHeight="1" x14ac:dyDescent="0.25">
      <c r="A43" s="56">
        <f t="shared" si="3"/>
        <v>14</v>
      </c>
      <c r="B43" s="77">
        <v>441</v>
      </c>
      <c r="C43" s="59" t="s">
        <v>191</v>
      </c>
      <c r="D43" s="47">
        <v>8</v>
      </c>
      <c r="E43" s="47" t="s">
        <v>167</v>
      </c>
      <c r="F43" s="48"/>
      <c r="G43" s="48"/>
      <c r="H43" s="49"/>
      <c r="I43" s="74"/>
    </row>
    <row r="44" spans="1:9" ht="24.95" customHeight="1" x14ac:dyDescent="0.25">
      <c r="A44" s="57"/>
      <c r="B44" s="78"/>
      <c r="C44" s="60"/>
      <c r="D44" s="65" t="s">
        <v>151</v>
      </c>
      <c r="E44" s="66"/>
      <c r="F44" s="66"/>
      <c r="G44" s="66"/>
      <c r="H44" s="67"/>
      <c r="I44" s="75"/>
    </row>
    <row r="45" spans="1:9" ht="24.95" customHeight="1" x14ac:dyDescent="0.25">
      <c r="A45" s="58"/>
      <c r="B45" s="79"/>
      <c r="C45" s="61"/>
      <c r="D45" s="80"/>
      <c r="E45" s="81"/>
      <c r="F45" s="81"/>
      <c r="G45" s="81"/>
      <c r="H45" s="82"/>
      <c r="I45" s="76"/>
    </row>
    <row r="46" spans="1:9" ht="24.95" customHeight="1" x14ac:dyDescent="0.25">
      <c r="A46" s="56">
        <f t="shared" si="3"/>
        <v>15</v>
      </c>
      <c r="B46" s="77">
        <v>441</v>
      </c>
      <c r="C46" s="59" t="s">
        <v>242</v>
      </c>
      <c r="D46" s="47">
        <v>8</v>
      </c>
      <c r="E46" s="47" t="s">
        <v>167</v>
      </c>
      <c r="F46" s="48"/>
      <c r="G46" s="48"/>
      <c r="H46" s="49"/>
      <c r="I46" s="74"/>
    </row>
    <row r="47" spans="1:9" ht="24.95" customHeight="1" x14ac:dyDescent="0.25">
      <c r="A47" s="57"/>
      <c r="B47" s="78"/>
      <c r="C47" s="60"/>
      <c r="D47" s="65" t="s">
        <v>151</v>
      </c>
      <c r="E47" s="66"/>
      <c r="F47" s="66"/>
      <c r="G47" s="66"/>
      <c r="H47" s="67"/>
      <c r="I47" s="75"/>
    </row>
    <row r="48" spans="1:9" ht="24.95" customHeight="1" x14ac:dyDescent="0.25">
      <c r="A48" s="58"/>
      <c r="B48" s="79"/>
      <c r="C48" s="61"/>
      <c r="D48" s="80"/>
      <c r="E48" s="81"/>
      <c r="F48" s="81"/>
      <c r="G48" s="81"/>
      <c r="H48" s="82"/>
      <c r="I48" s="76"/>
    </row>
    <row r="49" spans="1:9" ht="24.95" customHeight="1" x14ac:dyDescent="0.25">
      <c r="A49" s="56">
        <f t="shared" si="3"/>
        <v>16</v>
      </c>
      <c r="B49" s="77">
        <v>442</v>
      </c>
      <c r="C49" s="59" t="s">
        <v>229</v>
      </c>
      <c r="D49" s="47">
        <v>720</v>
      </c>
      <c r="E49" s="47" t="s">
        <v>167</v>
      </c>
      <c r="F49" s="48"/>
      <c r="G49" s="48"/>
      <c r="H49" s="49"/>
      <c r="I49" s="74"/>
    </row>
    <row r="50" spans="1:9" ht="24.95" customHeight="1" x14ac:dyDescent="0.25">
      <c r="A50" s="57"/>
      <c r="B50" s="78"/>
      <c r="C50" s="60"/>
      <c r="D50" s="65" t="s">
        <v>151</v>
      </c>
      <c r="E50" s="66"/>
      <c r="F50" s="66"/>
      <c r="G50" s="66"/>
      <c r="H50" s="67"/>
      <c r="I50" s="75"/>
    </row>
    <row r="51" spans="1:9" ht="24.95" customHeight="1" x14ac:dyDescent="0.25">
      <c r="A51" s="58"/>
      <c r="B51" s="79"/>
      <c r="C51" s="61"/>
      <c r="D51" s="80"/>
      <c r="E51" s="81"/>
      <c r="F51" s="81"/>
      <c r="G51" s="81"/>
      <c r="H51" s="82"/>
      <c r="I51" s="76"/>
    </row>
    <row r="52" spans="1:9" ht="24.95" customHeight="1" x14ac:dyDescent="0.25">
      <c r="A52" s="56">
        <f t="shared" si="3"/>
        <v>17</v>
      </c>
      <c r="B52" s="56">
        <v>608</v>
      </c>
      <c r="C52" s="59" t="s">
        <v>192</v>
      </c>
      <c r="D52" s="4">
        <v>350</v>
      </c>
      <c r="E52" s="4" t="s">
        <v>129</v>
      </c>
      <c r="F52" s="40"/>
      <c r="G52" s="40"/>
      <c r="H52" s="41"/>
      <c r="I52" s="62"/>
    </row>
    <row r="53" spans="1:9" ht="24.95" customHeight="1" x14ac:dyDescent="0.25">
      <c r="A53" s="57"/>
      <c r="B53" s="57"/>
      <c r="C53" s="60"/>
      <c r="D53" s="65" t="s">
        <v>151</v>
      </c>
      <c r="E53" s="66"/>
      <c r="F53" s="66"/>
      <c r="G53" s="66"/>
      <c r="H53" s="67"/>
      <c r="I53" s="63"/>
    </row>
    <row r="54" spans="1:9" ht="24.95" customHeight="1" x14ac:dyDescent="0.25">
      <c r="A54" s="58"/>
      <c r="B54" s="58"/>
      <c r="C54" s="61"/>
      <c r="D54" s="68"/>
      <c r="E54" s="69"/>
      <c r="F54" s="69"/>
      <c r="G54" s="69"/>
      <c r="H54" s="70"/>
      <c r="I54" s="64"/>
    </row>
    <row r="55" spans="1:9" ht="24.95" customHeight="1" x14ac:dyDescent="0.25">
      <c r="A55" s="56">
        <f t="shared" si="3"/>
        <v>18</v>
      </c>
      <c r="B55" s="56">
        <v>608</v>
      </c>
      <c r="C55" s="59" t="s">
        <v>213</v>
      </c>
      <c r="D55" s="4">
        <v>220</v>
      </c>
      <c r="E55" s="4" t="s">
        <v>129</v>
      </c>
      <c r="F55" s="40"/>
      <c r="G55" s="40"/>
      <c r="H55" s="41"/>
      <c r="I55" s="62"/>
    </row>
    <row r="56" spans="1:9" ht="24.95" customHeight="1" x14ac:dyDescent="0.25">
      <c r="A56" s="57"/>
      <c r="B56" s="57"/>
      <c r="C56" s="60"/>
      <c r="D56" s="65" t="s">
        <v>151</v>
      </c>
      <c r="E56" s="66"/>
      <c r="F56" s="66"/>
      <c r="G56" s="66"/>
      <c r="H56" s="67"/>
      <c r="I56" s="63"/>
    </row>
    <row r="57" spans="1:9" ht="24.95" customHeight="1" x14ac:dyDescent="0.25">
      <c r="A57" s="58"/>
      <c r="B57" s="58"/>
      <c r="C57" s="61"/>
      <c r="D57" s="68"/>
      <c r="E57" s="69"/>
      <c r="F57" s="69"/>
      <c r="G57" s="69"/>
      <c r="H57" s="70"/>
      <c r="I57" s="64"/>
    </row>
    <row r="58" spans="1:9" ht="24.95" customHeight="1" x14ac:dyDescent="0.25">
      <c r="A58" s="56">
        <f t="shared" si="3"/>
        <v>19</v>
      </c>
      <c r="B58" s="56">
        <v>609</v>
      </c>
      <c r="C58" s="59" t="s">
        <v>214</v>
      </c>
      <c r="D58" s="4">
        <v>28</v>
      </c>
      <c r="E58" s="4" t="s">
        <v>164</v>
      </c>
      <c r="F58" s="40"/>
      <c r="G58" s="40"/>
      <c r="H58" s="41"/>
      <c r="I58" s="62"/>
    </row>
    <row r="59" spans="1:9" ht="24.95" customHeight="1" x14ac:dyDescent="0.25">
      <c r="A59" s="57"/>
      <c r="B59" s="57"/>
      <c r="C59" s="60"/>
      <c r="D59" s="65" t="s">
        <v>151</v>
      </c>
      <c r="E59" s="66"/>
      <c r="F59" s="66"/>
      <c r="G59" s="66"/>
      <c r="H59" s="67"/>
      <c r="I59" s="63"/>
    </row>
    <row r="60" spans="1:9" ht="24.95" customHeight="1" x14ac:dyDescent="0.25">
      <c r="A60" s="58"/>
      <c r="B60" s="58"/>
      <c r="C60" s="61"/>
      <c r="D60" s="68"/>
      <c r="E60" s="69"/>
      <c r="F60" s="69"/>
      <c r="G60" s="69"/>
      <c r="H60" s="70"/>
      <c r="I60" s="64"/>
    </row>
    <row r="61" spans="1:9" ht="24.95" customHeight="1" x14ac:dyDescent="0.25">
      <c r="A61" s="56">
        <f t="shared" si="3"/>
        <v>20</v>
      </c>
      <c r="B61" s="56">
        <v>609</v>
      </c>
      <c r="C61" s="59" t="s">
        <v>193</v>
      </c>
      <c r="D61" s="4">
        <v>96</v>
      </c>
      <c r="E61" s="4" t="s">
        <v>164</v>
      </c>
      <c r="F61" s="40"/>
      <c r="G61" s="40"/>
      <c r="H61" s="41"/>
      <c r="I61" s="62"/>
    </row>
    <row r="62" spans="1:9" ht="24.95" customHeight="1" x14ac:dyDescent="0.25">
      <c r="A62" s="57"/>
      <c r="B62" s="57"/>
      <c r="C62" s="60"/>
      <c r="D62" s="65" t="s">
        <v>151</v>
      </c>
      <c r="E62" s="66"/>
      <c r="F62" s="66"/>
      <c r="G62" s="66"/>
      <c r="H62" s="67"/>
      <c r="I62" s="63"/>
    </row>
    <row r="63" spans="1:9" ht="24.95" customHeight="1" x14ac:dyDescent="0.25">
      <c r="A63" s="58"/>
      <c r="B63" s="58"/>
      <c r="C63" s="61"/>
      <c r="D63" s="68"/>
      <c r="E63" s="69"/>
      <c r="F63" s="69"/>
      <c r="G63" s="69"/>
      <c r="H63" s="70"/>
      <c r="I63" s="64"/>
    </row>
    <row r="64" spans="1:9" ht="24.95" customHeight="1" x14ac:dyDescent="0.25">
      <c r="A64" s="56">
        <f t="shared" si="3"/>
        <v>21</v>
      </c>
      <c r="B64" s="56" t="s">
        <v>168</v>
      </c>
      <c r="C64" s="59" t="s">
        <v>194</v>
      </c>
      <c r="D64" s="4">
        <v>70</v>
      </c>
      <c r="E64" s="4" t="s">
        <v>141</v>
      </c>
      <c r="F64" s="40"/>
      <c r="G64" s="40"/>
      <c r="H64" s="41"/>
      <c r="I64" s="62"/>
    </row>
    <row r="65" spans="1:9" ht="24.95" customHeight="1" x14ac:dyDescent="0.25">
      <c r="A65" s="57"/>
      <c r="B65" s="57"/>
      <c r="C65" s="60"/>
      <c r="D65" s="65" t="s">
        <v>151</v>
      </c>
      <c r="E65" s="66"/>
      <c r="F65" s="66"/>
      <c r="G65" s="66"/>
      <c r="H65" s="67"/>
      <c r="I65" s="63"/>
    </row>
    <row r="66" spans="1:9" ht="24.95" customHeight="1" x14ac:dyDescent="0.25">
      <c r="A66" s="58"/>
      <c r="B66" s="58"/>
      <c r="C66" s="61"/>
      <c r="D66" s="68"/>
      <c r="E66" s="69"/>
      <c r="F66" s="69"/>
      <c r="G66" s="69"/>
      <c r="H66" s="70"/>
      <c r="I66" s="64"/>
    </row>
    <row r="67" spans="1:9" ht="24.95" customHeight="1" x14ac:dyDescent="0.25">
      <c r="A67" s="56">
        <f t="shared" si="3"/>
        <v>22</v>
      </c>
      <c r="B67" s="56" t="s">
        <v>168</v>
      </c>
      <c r="C67" s="59" t="s">
        <v>172</v>
      </c>
      <c r="D67" s="4">
        <v>3</v>
      </c>
      <c r="E67" s="4" t="s">
        <v>169</v>
      </c>
      <c r="F67" s="40"/>
      <c r="G67" s="40"/>
      <c r="H67" s="41"/>
      <c r="I67" s="62"/>
    </row>
    <row r="68" spans="1:9" ht="24.95" customHeight="1" x14ac:dyDescent="0.25">
      <c r="A68" s="57"/>
      <c r="B68" s="57"/>
      <c r="C68" s="60"/>
      <c r="D68" s="65" t="s">
        <v>151</v>
      </c>
      <c r="E68" s="66"/>
      <c r="F68" s="66"/>
      <c r="G68" s="66"/>
      <c r="H68" s="67"/>
      <c r="I68" s="63"/>
    </row>
    <row r="69" spans="1:9" ht="24.95" customHeight="1" x14ac:dyDescent="0.25">
      <c r="A69" s="58"/>
      <c r="B69" s="58"/>
      <c r="C69" s="61"/>
      <c r="D69" s="68"/>
      <c r="E69" s="69"/>
      <c r="F69" s="69"/>
      <c r="G69" s="69"/>
      <c r="H69" s="70"/>
      <c r="I69" s="64"/>
    </row>
    <row r="70" spans="1:9" ht="24.95" customHeight="1" x14ac:dyDescent="0.25">
      <c r="A70" s="56">
        <f t="shared" si="3"/>
        <v>23</v>
      </c>
      <c r="B70" s="56" t="s">
        <v>168</v>
      </c>
      <c r="C70" s="59" t="s">
        <v>215</v>
      </c>
      <c r="D70" s="4">
        <v>7950</v>
      </c>
      <c r="E70" s="4" t="s">
        <v>141</v>
      </c>
      <c r="F70" s="40"/>
      <c r="G70" s="40"/>
      <c r="H70" s="41"/>
      <c r="I70" s="62"/>
    </row>
    <row r="71" spans="1:9" ht="24.95" customHeight="1" x14ac:dyDescent="0.25">
      <c r="A71" s="57"/>
      <c r="B71" s="57"/>
      <c r="C71" s="60"/>
      <c r="D71" s="65" t="s">
        <v>151</v>
      </c>
      <c r="E71" s="66"/>
      <c r="F71" s="66"/>
      <c r="G71" s="66"/>
      <c r="H71" s="67"/>
      <c r="I71" s="63"/>
    </row>
    <row r="72" spans="1:9" ht="24.95" customHeight="1" x14ac:dyDescent="0.25">
      <c r="A72" s="58"/>
      <c r="B72" s="58"/>
      <c r="C72" s="61"/>
      <c r="D72" s="68"/>
      <c r="E72" s="69"/>
      <c r="F72" s="69"/>
      <c r="G72" s="69"/>
      <c r="H72" s="70"/>
      <c r="I72" s="64"/>
    </row>
    <row r="73" spans="1:9" ht="24.95" customHeight="1" x14ac:dyDescent="0.25">
      <c r="A73" s="56">
        <f t="shared" si="3"/>
        <v>24</v>
      </c>
      <c r="B73" s="56" t="s">
        <v>168</v>
      </c>
      <c r="C73" s="59" t="s">
        <v>216</v>
      </c>
      <c r="D73" s="4">
        <v>8</v>
      </c>
      <c r="E73" s="4" t="s">
        <v>169</v>
      </c>
      <c r="F73" s="40"/>
      <c r="G73" s="40"/>
      <c r="H73" s="49"/>
      <c r="I73" s="62"/>
    </row>
    <row r="74" spans="1:9" ht="24.95" customHeight="1" x14ac:dyDescent="0.25">
      <c r="A74" s="57"/>
      <c r="B74" s="57"/>
      <c r="C74" s="60"/>
      <c r="D74" s="65" t="s">
        <v>151</v>
      </c>
      <c r="E74" s="66"/>
      <c r="F74" s="66"/>
      <c r="G74" s="66"/>
      <c r="H74" s="67"/>
      <c r="I74" s="63"/>
    </row>
    <row r="75" spans="1:9" ht="24.95" customHeight="1" x14ac:dyDescent="0.25">
      <c r="A75" s="58"/>
      <c r="B75" s="58"/>
      <c r="C75" s="61"/>
      <c r="D75" s="68"/>
      <c r="E75" s="69"/>
      <c r="F75" s="69"/>
      <c r="G75" s="69"/>
      <c r="H75" s="70"/>
      <c r="I75" s="64"/>
    </row>
    <row r="76" spans="1:9" ht="18.75" customHeight="1" x14ac:dyDescent="0.25">
      <c r="A76" s="71" t="s">
        <v>176</v>
      </c>
      <c r="B76" s="72"/>
      <c r="C76" s="72"/>
      <c r="D76" s="72"/>
      <c r="E76" s="72"/>
      <c r="F76" s="72"/>
      <c r="G76" s="72"/>
      <c r="H76" s="72"/>
      <c r="I76" s="73"/>
    </row>
    <row r="77" spans="1:9" ht="18.75" customHeight="1" x14ac:dyDescent="0.25">
      <c r="A77" s="56">
        <v>25</v>
      </c>
      <c r="B77" s="56">
        <v>625</v>
      </c>
      <c r="C77" s="59" t="s">
        <v>173</v>
      </c>
      <c r="D77" s="4">
        <v>4</v>
      </c>
      <c r="E77" s="4" t="s">
        <v>169</v>
      </c>
      <c r="F77" s="40"/>
      <c r="G77" s="40"/>
      <c r="H77" s="41"/>
      <c r="I77" s="62"/>
    </row>
    <row r="78" spans="1:9" ht="24.95" customHeight="1" x14ac:dyDescent="0.25">
      <c r="A78" s="57"/>
      <c r="B78" s="57"/>
      <c r="C78" s="60"/>
      <c r="D78" s="65" t="s">
        <v>151</v>
      </c>
      <c r="E78" s="66"/>
      <c r="F78" s="66"/>
      <c r="G78" s="66"/>
      <c r="H78" s="67"/>
      <c r="I78" s="63"/>
    </row>
    <row r="79" spans="1:9" ht="24.95" customHeight="1" x14ac:dyDescent="0.25">
      <c r="A79" s="58"/>
      <c r="B79" s="58"/>
      <c r="C79" s="61"/>
      <c r="D79" s="68"/>
      <c r="E79" s="69"/>
      <c r="F79" s="69"/>
      <c r="G79" s="69"/>
      <c r="H79" s="70"/>
      <c r="I79" s="64"/>
    </row>
    <row r="80" spans="1:9" ht="24.95" customHeight="1" x14ac:dyDescent="0.25">
      <c r="A80" s="56">
        <f t="shared" ref="A80:A143" si="4">A77+1</f>
        <v>26</v>
      </c>
      <c r="B80" s="56">
        <v>630</v>
      </c>
      <c r="C80" s="59" t="s">
        <v>243</v>
      </c>
      <c r="D80" s="4">
        <v>11</v>
      </c>
      <c r="E80" s="4" t="s">
        <v>169</v>
      </c>
      <c r="F80" s="40"/>
      <c r="G80" s="40"/>
      <c r="H80" s="41"/>
      <c r="I80" s="62"/>
    </row>
    <row r="81" spans="1:9" ht="24.95" customHeight="1" x14ac:dyDescent="0.25">
      <c r="A81" s="57"/>
      <c r="B81" s="57"/>
      <c r="C81" s="60"/>
      <c r="D81" s="65" t="s">
        <v>151</v>
      </c>
      <c r="E81" s="66"/>
      <c r="F81" s="66"/>
      <c r="G81" s="66"/>
      <c r="H81" s="67"/>
      <c r="I81" s="63"/>
    </row>
    <row r="82" spans="1:9" ht="24.95" customHeight="1" x14ac:dyDescent="0.25">
      <c r="A82" s="58"/>
      <c r="B82" s="58"/>
      <c r="C82" s="61"/>
      <c r="D82" s="68"/>
      <c r="E82" s="69"/>
      <c r="F82" s="69"/>
      <c r="G82" s="69"/>
      <c r="H82" s="70"/>
      <c r="I82" s="64"/>
    </row>
    <row r="83" spans="1:9" ht="24.95" customHeight="1" x14ac:dyDescent="0.25">
      <c r="A83" s="56">
        <f t="shared" si="4"/>
        <v>27</v>
      </c>
      <c r="B83" s="56">
        <v>630</v>
      </c>
      <c r="C83" s="59" t="s">
        <v>195</v>
      </c>
      <c r="D83" s="4">
        <v>3</v>
      </c>
      <c r="E83" s="4" t="s">
        <v>169</v>
      </c>
      <c r="F83" s="40"/>
      <c r="G83" s="40"/>
      <c r="H83" s="41"/>
      <c r="I83" s="62"/>
    </row>
    <row r="84" spans="1:9" ht="24.95" customHeight="1" x14ac:dyDescent="0.25">
      <c r="A84" s="57"/>
      <c r="B84" s="57"/>
      <c r="C84" s="60"/>
      <c r="D84" s="65" t="s">
        <v>151</v>
      </c>
      <c r="E84" s="66"/>
      <c r="F84" s="66"/>
      <c r="G84" s="66"/>
      <c r="H84" s="67"/>
      <c r="I84" s="63"/>
    </row>
    <row r="85" spans="1:9" ht="24.95" customHeight="1" x14ac:dyDescent="0.25">
      <c r="A85" s="58"/>
      <c r="B85" s="58"/>
      <c r="C85" s="61"/>
      <c r="D85" s="68"/>
      <c r="E85" s="69"/>
      <c r="F85" s="69"/>
      <c r="G85" s="69"/>
      <c r="H85" s="70"/>
      <c r="I85" s="64"/>
    </row>
    <row r="86" spans="1:9" ht="24.95" customHeight="1" x14ac:dyDescent="0.25">
      <c r="A86" s="56">
        <f t="shared" si="4"/>
        <v>28</v>
      </c>
      <c r="B86" s="56">
        <v>630</v>
      </c>
      <c r="C86" s="59" t="s">
        <v>244</v>
      </c>
      <c r="D86" s="4">
        <v>43</v>
      </c>
      <c r="E86" s="4" t="s">
        <v>169</v>
      </c>
      <c r="F86" s="40"/>
      <c r="G86" s="40"/>
      <c r="H86" s="41"/>
      <c r="I86" s="62"/>
    </row>
    <row r="87" spans="1:9" ht="24.95" customHeight="1" x14ac:dyDescent="0.25">
      <c r="A87" s="57"/>
      <c r="B87" s="57"/>
      <c r="C87" s="60"/>
      <c r="D87" s="65" t="s">
        <v>151</v>
      </c>
      <c r="E87" s="66"/>
      <c r="F87" s="66"/>
      <c r="G87" s="66"/>
      <c r="H87" s="67"/>
      <c r="I87" s="63"/>
    </row>
    <row r="88" spans="1:9" ht="24.95" customHeight="1" x14ac:dyDescent="0.25">
      <c r="A88" s="58"/>
      <c r="B88" s="58"/>
      <c r="C88" s="61"/>
      <c r="D88" s="68"/>
      <c r="E88" s="69"/>
      <c r="F88" s="69"/>
      <c r="G88" s="69"/>
      <c r="H88" s="70"/>
      <c r="I88" s="64"/>
    </row>
    <row r="89" spans="1:9" ht="24.95" customHeight="1" x14ac:dyDescent="0.25">
      <c r="A89" s="56">
        <f t="shared" si="4"/>
        <v>29</v>
      </c>
      <c r="B89" s="56">
        <v>630</v>
      </c>
      <c r="C89" s="59" t="s">
        <v>245</v>
      </c>
      <c r="D89" s="4">
        <v>3</v>
      </c>
      <c r="E89" s="4" t="s">
        <v>169</v>
      </c>
      <c r="F89" s="40"/>
      <c r="G89" s="40"/>
      <c r="H89" s="41"/>
      <c r="I89" s="62"/>
    </row>
    <row r="90" spans="1:9" ht="24.95" customHeight="1" x14ac:dyDescent="0.25">
      <c r="A90" s="57"/>
      <c r="B90" s="57"/>
      <c r="C90" s="60"/>
      <c r="D90" s="65" t="s">
        <v>151</v>
      </c>
      <c r="E90" s="66"/>
      <c r="F90" s="66"/>
      <c r="G90" s="66"/>
      <c r="H90" s="67"/>
      <c r="I90" s="63"/>
    </row>
    <row r="91" spans="1:9" ht="24.95" customHeight="1" x14ac:dyDescent="0.25">
      <c r="A91" s="58"/>
      <c r="B91" s="58"/>
      <c r="C91" s="61"/>
      <c r="D91" s="68"/>
      <c r="E91" s="69"/>
      <c r="F91" s="69"/>
      <c r="G91" s="69"/>
      <c r="H91" s="70"/>
      <c r="I91" s="64"/>
    </row>
    <row r="92" spans="1:9" ht="24.95" customHeight="1" x14ac:dyDescent="0.25">
      <c r="A92" s="56">
        <f t="shared" si="4"/>
        <v>30</v>
      </c>
      <c r="B92" s="56">
        <v>630</v>
      </c>
      <c r="C92" s="59" t="s">
        <v>246</v>
      </c>
      <c r="D92" s="4">
        <v>39</v>
      </c>
      <c r="E92" s="4" t="s">
        <v>169</v>
      </c>
      <c r="F92" s="40"/>
      <c r="G92" s="40"/>
      <c r="H92" s="41"/>
      <c r="I92" s="62"/>
    </row>
    <row r="93" spans="1:9" ht="24.95" customHeight="1" x14ac:dyDescent="0.25">
      <c r="A93" s="57"/>
      <c r="B93" s="57"/>
      <c r="C93" s="60"/>
      <c r="D93" s="65" t="s">
        <v>151</v>
      </c>
      <c r="E93" s="66"/>
      <c r="F93" s="66"/>
      <c r="G93" s="66"/>
      <c r="H93" s="67"/>
      <c r="I93" s="63"/>
    </row>
    <row r="94" spans="1:9" ht="24.95" customHeight="1" x14ac:dyDescent="0.25">
      <c r="A94" s="58"/>
      <c r="B94" s="58"/>
      <c r="C94" s="61"/>
      <c r="D94" s="68"/>
      <c r="E94" s="69"/>
      <c r="F94" s="69"/>
      <c r="G94" s="69"/>
      <c r="H94" s="70"/>
      <c r="I94" s="64"/>
    </row>
    <row r="95" spans="1:9" ht="24.95" customHeight="1" x14ac:dyDescent="0.25">
      <c r="A95" s="56">
        <f t="shared" si="4"/>
        <v>31</v>
      </c>
      <c r="B95" s="56">
        <v>630</v>
      </c>
      <c r="C95" s="59" t="s">
        <v>177</v>
      </c>
      <c r="D95" s="4">
        <v>298</v>
      </c>
      <c r="E95" s="4" t="s">
        <v>129</v>
      </c>
      <c r="F95" s="40"/>
      <c r="G95" s="40"/>
      <c r="H95" s="41"/>
      <c r="I95" s="62"/>
    </row>
    <row r="96" spans="1:9" ht="24.95" customHeight="1" x14ac:dyDescent="0.25">
      <c r="A96" s="57"/>
      <c r="B96" s="57"/>
      <c r="C96" s="60"/>
      <c r="D96" s="65" t="s">
        <v>151</v>
      </c>
      <c r="E96" s="66"/>
      <c r="F96" s="66"/>
      <c r="G96" s="66"/>
      <c r="H96" s="67"/>
      <c r="I96" s="63"/>
    </row>
    <row r="97" spans="1:9" ht="24.95" customHeight="1" x14ac:dyDescent="0.25">
      <c r="A97" s="58"/>
      <c r="B97" s="58"/>
      <c r="C97" s="61"/>
      <c r="D97" s="68"/>
      <c r="E97" s="69"/>
      <c r="F97" s="69"/>
      <c r="G97" s="69"/>
      <c r="H97" s="70"/>
      <c r="I97" s="64"/>
    </row>
    <row r="98" spans="1:9" ht="24.95" customHeight="1" x14ac:dyDescent="0.25">
      <c r="A98" s="56">
        <f t="shared" si="4"/>
        <v>32</v>
      </c>
      <c r="B98" s="56">
        <v>630</v>
      </c>
      <c r="C98" s="59" t="s">
        <v>220</v>
      </c>
      <c r="D98" s="4">
        <v>32</v>
      </c>
      <c r="E98" s="4" t="s">
        <v>129</v>
      </c>
      <c r="F98" s="40"/>
      <c r="G98" s="40"/>
      <c r="H98" s="41"/>
      <c r="I98" s="62"/>
    </row>
    <row r="99" spans="1:9" ht="24.95" customHeight="1" x14ac:dyDescent="0.25">
      <c r="A99" s="57"/>
      <c r="B99" s="57"/>
      <c r="C99" s="60"/>
      <c r="D99" s="65" t="s">
        <v>151</v>
      </c>
      <c r="E99" s="66"/>
      <c r="F99" s="66"/>
      <c r="G99" s="66"/>
      <c r="H99" s="67"/>
      <c r="I99" s="63"/>
    </row>
    <row r="100" spans="1:9" ht="24.95" customHeight="1" x14ac:dyDescent="0.25">
      <c r="A100" s="58"/>
      <c r="B100" s="58"/>
      <c r="C100" s="61"/>
      <c r="D100" s="68"/>
      <c r="E100" s="69"/>
      <c r="F100" s="69"/>
      <c r="G100" s="69"/>
      <c r="H100" s="70"/>
      <c r="I100" s="64"/>
    </row>
    <row r="101" spans="1:9" ht="24.95" customHeight="1" x14ac:dyDescent="0.25">
      <c r="A101" s="56">
        <f t="shared" si="4"/>
        <v>33</v>
      </c>
      <c r="B101" s="56">
        <v>630</v>
      </c>
      <c r="C101" s="59" t="s">
        <v>222</v>
      </c>
      <c r="D101" s="4">
        <v>44</v>
      </c>
      <c r="E101" s="4" t="s">
        <v>129</v>
      </c>
      <c r="F101" s="40"/>
      <c r="G101" s="40"/>
      <c r="H101" s="41"/>
      <c r="I101" s="62"/>
    </row>
    <row r="102" spans="1:9" ht="24.95" customHeight="1" x14ac:dyDescent="0.25">
      <c r="A102" s="57"/>
      <c r="B102" s="57"/>
      <c r="C102" s="60"/>
      <c r="D102" s="65" t="s">
        <v>151</v>
      </c>
      <c r="E102" s="66"/>
      <c r="F102" s="66"/>
      <c r="G102" s="66"/>
      <c r="H102" s="67"/>
      <c r="I102" s="63"/>
    </row>
    <row r="103" spans="1:9" ht="24.95" customHeight="1" x14ac:dyDescent="0.25">
      <c r="A103" s="58"/>
      <c r="B103" s="58"/>
      <c r="C103" s="61"/>
      <c r="D103" s="68"/>
      <c r="E103" s="69"/>
      <c r="F103" s="69"/>
      <c r="G103" s="69"/>
      <c r="H103" s="70"/>
      <c r="I103" s="64"/>
    </row>
    <row r="104" spans="1:9" ht="24.95" customHeight="1" x14ac:dyDescent="0.25">
      <c r="A104" s="56">
        <f t="shared" si="4"/>
        <v>34</v>
      </c>
      <c r="B104" s="56">
        <v>630</v>
      </c>
      <c r="C104" s="59" t="s">
        <v>253</v>
      </c>
      <c r="D104" s="4">
        <v>15</v>
      </c>
      <c r="E104" s="4" t="s">
        <v>169</v>
      </c>
      <c r="F104" s="40"/>
      <c r="G104" s="40"/>
      <c r="H104" s="41"/>
      <c r="I104" s="62"/>
    </row>
    <row r="105" spans="1:9" ht="24.95" customHeight="1" x14ac:dyDescent="0.25">
      <c r="A105" s="57"/>
      <c r="B105" s="57"/>
      <c r="C105" s="60"/>
      <c r="D105" s="65" t="s">
        <v>151</v>
      </c>
      <c r="E105" s="66"/>
      <c r="F105" s="66"/>
      <c r="G105" s="66"/>
      <c r="H105" s="67"/>
      <c r="I105" s="63"/>
    </row>
    <row r="106" spans="1:9" ht="24.95" customHeight="1" x14ac:dyDescent="0.25">
      <c r="A106" s="58"/>
      <c r="B106" s="58"/>
      <c r="C106" s="61"/>
      <c r="D106" s="68"/>
      <c r="E106" s="69"/>
      <c r="F106" s="69"/>
      <c r="G106" s="69"/>
      <c r="H106" s="70"/>
      <c r="I106" s="64"/>
    </row>
    <row r="107" spans="1:9" ht="24.95" customHeight="1" x14ac:dyDescent="0.25">
      <c r="A107" s="56">
        <f t="shared" si="4"/>
        <v>35</v>
      </c>
      <c r="B107" s="56">
        <v>630</v>
      </c>
      <c r="C107" s="59" t="s">
        <v>254</v>
      </c>
      <c r="D107" s="4">
        <v>1</v>
      </c>
      <c r="E107" s="4" t="s">
        <v>169</v>
      </c>
      <c r="F107" s="40"/>
      <c r="G107" s="40"/>
      <c r="H107" s="41"/>
      <c r="I107" s="62"/>
    </row>
    <row r="108" spans="1:9" ht="24.95" customHeight="1" x14ac:dyDescent="0.25">
      <c r="A108" s="57"/>
      <c r="B108" s="57"/>
      <c r="C108" s="60"/>
      <c r="D108" s="65" t="s">
        <v>151</v>
      </c>
      <c r="E108" s="66"/>
      <c r="F108" s="66"/>
      <c r="G108" s="66"/>
      <c r="H108" s="67"/>
      <c r="I108" s="63"/>
    </row>
    <row r="109" spans="1:9" ht="24.95" customHeight="1" x14ac:dyDescent="0.25">
      <c r="A109" s="58"/>
      <c r="B109" s="58"/>
      <c r="C109" s="61"/>
      <c r="D109" s="68"/>
      <c r="E109" s="69"/>
      <c r="F109" s="69"/>
      <c r="G109" s="69"/>
      <c r="H109" s="70"/>
      <c r="I109" s="64"/>
    </row>
    <row r="110" spans="1:9" ht="24.95" customHeight="1" x14ac:dyDescent="0.25">
      <c r="A110" s="56">
        <f t="shared" si="4"/>
        <v>36</v>
      </c>
      <c r="B110" s="56">
        <v>630</v>
      </c>
      <c r="C110" s="59" t="s">
        <v>221</v>
      </c>
      <c r="D110" s="4">
        <v>409</v>
      </c>
      <c r="E110" s="4" t="s">
        <v>164</v>
      </c>
      <c r="F110" s="40"/>
      <c r="G110" s="40"/>
      <c r="H110" s="41"/>
      <c r="I110" s="62"/>
    </row>
    <row r="111" spans="1:9" ht="24.95" customHeight="1" x14ac:dyDescent="0.25">
      <c r="A111" s="57"/>
      <c r="B111" s="57"/>
      <c r="C111" s="60"/>
      <c r="D111" s="65" t="s">
        <v>151</v>
      </c>
      <c r="E111" s="66"/>
      <c r="F111" s="66"/>
      <c r="G111" s="66"/>
      <c r="H111" s="67"/>
      <c r="I111" s="63"/>
    </row>
    <row r="112" spans="1:9" ht="24.95" customHeight="1" x14ac:dyDescent="0.25">
      <c r="A112" s="58"/>
      <c r="B112" s="58"/>
      <c r="C112" s="61"/>
      <c r="D112" s="68"/>
      <c r="E112" s="69"/>
      <c r="F112" s="69"/>
      <c r="G112" s="69"/>
      <c r="H112" s="70"/>
      <c r="I112" s="64"/>
    </row>
    <row r="113" spans="1:9" ht="24.95" customHeight="1" x14ac:dyDescent="0.25">
      <c r="A113" s="56">
        <f t="shared" si="4"/>
        <v>37</v>
      </c>
      <c r="B113" s="56">
        <v>630</v>
      </c>
      <c r="C113" s="59" t="s">
        <v>231</v>
      </c>
      <c r="D113" s="4">
        <v>4</v>
      </c>
      <c r="E113" s="4" t="s">
        <v>169</v>
      </c>
      <c r="F113" s="40"/>
      <c r="G113" s="40"/>
      <c r="H113" s="41"/>
      <c r="I113" s="62"/>
    </row>
    <row r="114" spans="1:9" ht="24.95" customHeight="1" x14ac:dyDescent="0.25">
      <c r="A114" s="57"/>
      <c r="B114" s="57"/>
      <c r="C114" s="60"/>
      <c r="D114" s="65" t="s">
        <v>151</v>
      </c>
      <c r="E114" s="66"/>
      <c r="F114" s="66"/>
      <c r="G114" s="66"/>
      <c r="H114" s="67"/>
      <c r="I114" s="63"/>
    </row>
    <row r="115" spans="1:9" ht="24.95" customHeight="1" x14ac:dyDescent="0.25">
      <c r="A115" s="58"/>
      <c r="B115" s="58"/>
      <c r="C115" s="61"/>
      <c r="D115" s="68"/>
      <c r="E115" s="69"/>
      <c r="F115" s="69"/>
      <c r="G115" s="69"/>
      <c r="H115" s="70"/>
      <c r="I115" s="64"/>
    </row>
    <row r="116" spans="1:9" ht="24.95" customHeight="1" x14ac:dyDescent="0.25">
      <c r="A116" s="56">
        <f t="shared" si="4"/>
        <v>38</v>
      </c>
      <c r="B116" s="56">
        <v>630</v>
      </c>
      <c r="C116" s="59" t="s">
        <v>223</v>
      </c>
      <c r="D116" s="4">
        <v>17</v>
      </c>
      <c r="E116" s="4" t="s">
        <v>169</v>
      </c>
      <c r="F116" s="40"/>
      <c r="G116" s="40"/>
      <c r="H116" s="41"/>
      <c r="I116" s="62"/>
    </row>
    <row r="117" spans="1:9" ht="24.95" customHeight="1" x14ac:dyDescent="0.25">
      <c r="A117" s="57"/>
      <c r="B117" s="57"/>
      <c r="C117" s="60"/>
      <c r="D117" s="65" t="s">
        <v>151</v>
      </c>
      <c r="E117" s="66"/>
      <c r="F117" s="66"/>
      <c r="G117" s="66"/>
      <c r="H117" s="67"/>
      <c r="I117" s="63"/>
    </row>
    <row r="118" spans="1:9" ht="24.95" customHeight="1" x14ac:dyDescent="0.25">
      <c r="A118" s="58"/>
      <c r="B118" s="58"/>
      <c r="C118" s="61"/>
      <c r="D118" s="68"/>
      <c r="E118" s="69"/>
      <c r="F118" s="69"/>
      <c r="G118" s="69"/>
      <c r="H118" s="70"/>
      <c r="I118" s="64"/>
    </row>
    <row r="119" spans="1:9" ht="24.95" customHeight="1" x14ac:dyDescent="0.25">
      <c r="A119" s="56">
        <f t="shared" si="4"/>
        <v>39</v>
      </c>
      <c r="B119" s="56">
        <v>630</v>
      </c>
      <c r="C119" s="59" t="s">
        <v>224</v>
      </c>
      <c r="D119" s="4">
        <v>4</v>
      </c>
      <c r="E119" s="4" t="s">
        <v>169</v>
      </c>
      <c r="F119" s="40"/>
      <c r="G119" s="40"/>
      <c r="H119" s="41"/>
      <c r="I119" s="62"/>
    </row>
    <row r="120" spans="1:9" ht="24.95" customHeight="1" x14ac:dyDescent="0.25">
      <c r="A120" s="57"/>
      <c r="B120" s="57"/>
      <c r="C120" s="60"/>
      <c r="D120" s="65" t="s">
        <v>151</v>
      </c>
      <c r="E120" s="66"/>
      <c r="F120" s="66"/>
      <c r="G120" s="66"/>
      <c r="H120" s="67"/>
      <c r="I120" s="63"/>
    </row>
    <row r="121" spans="1:9" ht="24.95" customHeight="1" x14ac:dyDescent="0.25">
      <c r="A121" s="58"/>
      <c r="B121" s="58"/>
      <c r="C121" s="61"/>
      <c r="D121" s="68"/>
      <c r="E121" s="69"/>
      <c r="F121" s="69"/>
      <c r="G121" s="69"/>
      <c r="H121" s="70"/>
      <c r="I121" s="64"/>
    </row>
    <row r="122" spans="1:9" ht="24.95" customHeight="1" x14ac:dyDescent="0.25">
      <c r="A122" s="56">
        <f t="shared" si="4"/>
        <v>40</v>
      </c>
      <c r="B122" s="56">
        <v>630</v>
      </c>
      <c r="C122" s="59" t="s">
        <v>225</v>
      </c>
      <c r="D122" s="4">
        <v>4</v>
      </c>
      <c r="E122" s="4" t="s">
        <v>169</v>
      </c>
      <c r="F122" s="40"/>
      <c r="G122" s="40"/>
      <c r="H122" s="41"/>
      <c r="I122" s="62"/>
    </row>
    <row r="123" spans="1:9" ht="24.95" customHeight="1" x14ac:dyDescent="0.25">
      <c r="A123" s="57"/>
      <c r="B123" s="57"/>
      <c r="C123" s="60"/>
      <c r="D123" s="65" t="s">
        <v>151</v>
      </c>
      <c r="E123" s="66"/>
      <c r="F123" s="66"/>
      <c r="G123" s="66"/>
      <c r="H123" s="67"/>
      <c r="I123" s="63"/>
    </row>
    <row r="124" spans="1:9" ht="24.95" customHeight="1" x14ac:dyDescent="0.25">
      <c r="A124" s="58"/>
      <c r="B124" s="58"/>
      <c r="C124" s="61"/>
      <c r="D124" s="68"/>
      <c r="E124" s="69"/>
      <c r="F124" s="69"/>
      <c r="G124" s="69"/>
      <c r="H124" s="70"/>
      <c r="I124" s="64"/>
    </row>
    <row r="125" spans="1:9" ht="24.95" customHeight="1" x14ac:dyDescent="0.25">
      <c r="A125" s="56">
        <f t="shared" si="4"/>
        <v>41</v>
      </c>
      <c r="B125" s="56">
        <v>630</v>
      </c>
      <c r="C125" s="59" t="s">
        <v>226</v>
      </c>
      <c r="D125" s="4">
        <v>4</v>
      </c>
      <c r="E125" s="4" t="s">
        <v>169</v>
      </c>
      <c r="F125" s="40"/>
      <c r="G125" s="40"/>
      <c r="H125" s="41"/>
      <c r="I125" s="62"/>
    </row>
    <row r="126" spans="1:9" ht="24.95" customHeight="1" x14ac:dyDescent="0.25">
      <c r="A126" s="57"/>
      <c r="B126" s="57"/>
      <c r="C126" s="60"/>
      <c r="D126" s="65" t="s">
        <v>151</v>
      </c>
      <c r="E126" s="66"/>
      <c r="F126" s="66"/>
      <c r="G126" s="66"/>
      <c r="H126" s="67"/>
      <c r="I126" s="63"/>
    </row>
    <row r="127" spans="1:9" ht="24.95" customHeight="1" x14ac:dyDescent="0.25">
      <c r="A127" s="58"/>
      <c r="B127" s="58"/>
      <c r="C127" s="61"/>
      <c r="D127" s="68"/>
      <c r="E127" s="69"/>
      <c r="F127" s="69"/>
      <c r="G127" s="69"/>
      <c r="H127" s="70"/>
      <c r="I127" s="64"/>
    </row>
    <row r="128" spans="1:9" ht="24.95" customHeight="1" x14ac:dyDescent="0.25">
      <c r="A128" s="56">
        <f t="shared" si="4"/>
        <v>42</v>
      </c>
      <c r="B128" s="56">
        <v>631</v>
      </c>
      <c r="C128" s="59" t="s">
        <v>247</v>
      </c>
      <c r="D128" s="4">
        <v>3</v>
      </c>
      <c r="E128" s="4" t="s">
        <v>169</v>
      </c>
      <c r="F128" s="40"/>
      <c r="G128" s="40"/>
      <c r="H128" s="41"/>
      <c r="I128" s="62"/>
    </row>
    <row r="129" spans="1:9" ht="24.95" customHeight="1" x14ac:dyDescent="0.25">
      <c r="A129" s="57"/>
      <c r="B129" s="57"/>
      <c r="C129" s="60"/>
      <c r="D129" s="65" t="s">
        <v>151</v>
      </c>
      <c r="E129" s="66"/>
      <c r="F129" s="66"/>
      <c r="G129" s="66"/>
      <c r="H129" s="67"/>
      <c r="I129" s="63"/>
    </row>
    <row r="130" spans="1:9" ht="24.95" customHeight="1" x14ac:dyDescent="0.25">
      <c r="A130" s="58"/>
      <c r="B130" s="58"/>
      <c r="C130" s="61"/>
      <c r="D130" s="68"/>
      <c r="E130" s="69"/>
      <c r="F130" s="69"/>
      <c r="G130" s="69"/>
      <c r="H130" s="70"/>
      <c r="I130" s="64"/>
    </row>
    <row r="131" spans="1:9" ht="24.95" customHeight="1" x14ac:dyDescent="0.25">
      <c r="A131" s="56">
        <f t="shared" si="4"/>
        <v>43</v>
      </c>
      <c r="B131" s="56">
        <v>631</v>
      </c>
      <c r="C131" s="59" t="s">
        <v>230</v>
      </c>
      <c r="D131" s="4">
        <v>1</v>
      </c>
      <c r="E131" s="4" t="s">
        <v>169</v>
      </c>
      <c r="F131" s="40"/>
      <c r="G131" s="40"/>
      <c r="H131" s="41"/>
      <c r="I131" s="62"/>
    </row>
    <row r="132" spans="1:9" ht="24.95" customHeight="1" x14ac:dyDescent="0.25">
      <c r="A132" s="57"/>
      <c r="B132" s="57"/>
      <c r="C132" s="60"/>
      <c r="D132" s="65" t="s">
        <v>151</v>
      </c>
      <c r="E132" s="66"/>
      <c r="F132" s="66"/>
      <c r="G132" s="66"/>
      <c r="H132" s="67"/>
      <c r="I132" s="63"/>
    </row>
    <row r="133" spans="1:9" ht="24.95" customHeight="1" x14ac:dyDescent="0.25">
      <c r="A133" s="58"/>
      <c r="B133" s="58"/>
      <c r="C133" s="61"/>
      <c r="D133" s="68"/>
      <c r="E133" s="69"/>
      <c r="F133" s="69"/>
      <c r="G133" s="69"/>
      <c r="H133" s="70"/>
      <c r="I133" s="64"/>
    </row>
    <row r="134" spans="1:9" ht="24.95" customHeight="1" x14ac:dyDescent="0.25">
      <c r="A134" s="56">
        <f t="shared" si="4"/>
        <v>44</v>
      </c>
      <c r="B134" s="56">
        <v>644</v>
      </c>
      <c r="C134" s="59" t="s">
        <v>209</v>
      </c>
      <c r="D134" s="4">
        <v>197</v>
      </c>
      <c r="E134" s="4" t="s">
        <v>164</v>
      </c>
      <c r="F134" s="40"/>
      <c r="G134" s="40"/>
      <c r="H134" s="41"/>
      <c r="I134" s="62"/>
    </row>
    <row r="135" spans="1:9" ht="24.95" customHeight="1" x14ac:dyDescent="0.25">
      <c r="A135" s="57"/>
      <c r="B135" s="57"/>
      <c r="C135" s="60"/>
      <c r="D135" s="65" t="s">
        <v>151</v>
      </c>
      <c r="E135" s="66"/>
      <c r="F135" s="66"/>
      <c r="G135" s="66"/>
      <c r="H135" s="67"/>
      <c r="I135" s="63"/>
    </row>
    <row r="136" spans="1:9" ht="24.95" customHeight="1" x14ac:dyDescent="0.25">
      <c r="A136" s="58"/>
      <c r="B136" s="58"/>
      <c r="C136" s="61"/>
      <c r="D136" s="68"/>
      <c r="E136" s="69"/>
      <c r="F136" s="69"/>
      <c r="G136" s="69"/>
      <c r="H136" s="70"/>
      <c r="I136" s="64"/>
    </row>
    <row r="137" spans="1:9" ht="24.95" customHeight="1" x14ac:dyDescent="0.25">
      <c r="A137" s="56">
        <f t="shared" si="4"/>
        <v>45</v>
      </c>
      <c r="B137" s="56">
        <v>644</v>
      </c>
      <c r="C137" s="59" t="s">
        <v>210</v>
      </c>
      <c r="D137" s="4">
        <v>1614</v>
      </c>
      <c r="E137" s="4" t="s">
        <v>164</v>
      </c>
      <c r="F137" s="40"/>
      <c r="G137" s="40"/>
      <c r="H137" s="41"/>
      <c r="I137" s="62"/>
    </row>
    <row r="138" spans="1:9" ht="24.95" customHeight="1" x14ac:dyDescent="0.25">
      <c r="A138" s="57"/>
      <c r="B138" s="57"/>
      <c r="C138" s="60"/>
      <c r="D138" s="65" t="s">
        <v>151</v>
      </c>
      <c r="E138" s="66"/>
      <c r="F138" s="66"/>
      <c r="G138" s="66"/>
      <c r="H138" s="67"/>
      <c r="I138" s="63"/>
    </row>
    <row r="139" spans="1:9" ht="24.95" customHeight="1" x14ac:dyDescent="0.25">
      <c r="A139" s="58"/>
      <c r="B139" s="58"/>
      <c r="C139" s="61"/>
      <c r="D139" s="68"/>
      <c r="E139" s="69"/>
      <c r="F139" s="69"/>
      <c r="G139" s="69"/>
      <c r="H139" s="70"/>
      <c r="I139" s="64"/>
    </row>
    <row r="140" spans="1:9" ht="24.95" customHeight="1" x14ac:dyDescent="0.25">
      <c r="A140" s="56">
        <f t="shared" si="4"/>
        <v>46</v>
      </c>
      <c r="B140" s="56">
        <v>644</v>
      </c>
      <c r="C140" s="59" t="s">
        <v>227</v>
      </c>
      <c r="D140" s="4">
        <v>478</v>
      </c>
      <c r="E140" s="4" t="s">
        <v>164</v>
      </c>
      <c r="F140" s="40"/>
      <c r="G140" s="40"/>
      <c r="H140" s="41"/>
      <c r="I140" s="62"/>
    </row>
    <row r="141" spans="1:9" ht="24.95" customHeight="1" x14ac:dyDescent="0.25">
      <c r="A141" s="57"/>
      <c r="B141" s="57"/>
      <c r="C141" s="60"/>
      <c r="D141" s="65" t="s">
        <v>151</v>
      </c>
      <c r="E141" s="66"/>
      <c r="F141" s="66"/>
      <c r="G141" s="66"/>
      <c r="H141" s="67"/>
      <c r="I141" s="63"/>
    </row>
    <row r="142" spans="1:9" ht="24.95" customHeight="1" x14ac:dyDescent="0.25">
      <c r="A142" s="58"/>
      <c r="B142" s="58"/>
      <c r="C142" s="61"/>
      <c r="D142" s="68"/>
      <c r="E142" s="69"/>
      <c r="F142" s="69"/>
      <c r="G142" s="69"/>
      <c r="H142" s="70"/>
      <c r="I142" s="64"/>
    </row>
    <row r="143" spans="1:9" ht="24.95" customHeight="1" x14ac:dyDescent="0.25">
      <c r="A143" s="56">
        <f t="shared" si="4"/>
        <v>47</v>
      </c>
      <c r="B143" s="56">
        <v>644</v>
      </c>
      <c r="C143" s="59" t="s">
        <v>178</v>
      </c>
      <c r="D143" s="4">
        <v>1565</v>
      </c>
      <c r="E143" s="4" t="s">
        <v>164</v>
      </c>
      <c r="F143" s="40"/>
      <c r="G143" s="40"/>
      <c r="H143" s="41"/>
      <c r="I143" s="62"/>
    </row>
    <row r="144" spans="1:9" ht="24.95" customHeight="1" x14ac:dyDescent="0.25">
      <c r="A144" s="57"/>
      <c r="B144" s="57"/>
      <c r="C144" s="60"/>
      <c r="D144" s="65" t="s">
        <v>151</v>
      </c>
      <c r="E144" s="66"/>
      <c r="F144" s="66"/>
      <c r="G144" s="66"/>
      <c r="H144" s="67"/>
      <c r="I144" s="63"/>
    </row>
    <row r="145" spans="1:9" ht="24.95" customHeight="1" x14ac:dyDescent="0.25">
      <c r="A145" s="58"/>
      <c r="B145" s="58"/>
      <c r="C145" s="61"/>
      <c r="D145" s="68"/>
      <c r="E145" s="69"/>
      <c r="F145" s="69"/>
      <c r="G145" s="69"/>
      <c r="H145" s="70"/>
      <c r="I145" s="64"/>
    </row>
    <row r="146" spans="1:9" ht="24.95" customHeight="1" x14ac:dyDescent="0.25">
      <c r="A146" s="56">
        <f t="shared" ref="A146:A197" si="5">A143+1</f>
        <v>48</v>
      </c>
      <c r="B146" s="56">
        <v>644</v>
      </c>
      <c r="C146" s="59" t="s">
        <v>179</v>
      </c>
      <c r="D146" s="4">
        <v>944</v>
      </c>
      <c r="E146" s="4" t="s">
        <v>164</v>
      </c>
      <c r="F146" s="40"/>
      <c r="G146" s="40"/>
      <c r="H146" s="41"/>
      <c r="I146" s="62"/>
    </row>
    <row r="147" spans="1:9" ht="24.95" customHeight="1" x14ac:dyDescent="0.25">
      <c r="A147" s="57"/>
      <c r="B147" s="57"/>
      <c r="C147" s="60"/>
      <c r="D147" s="65" t="s">
        <v>151</v>
      </c>
      <c r="E147" s="66"/>
      <c r="F147" s="66"/>
      <c r="G147" s="66"/>
      <c r="H147" s="67"/>
      <c r="I147" s="63"/>
    </row>
    <row r="148" spans="1:9" ht="24.95" customHeight="1" x14ac:dyDescent="0.25">
      <c r="A148" s="58"/>
      <c r="B148" s="58"/>
      <c r="C148" s="61"/>
      <c r="D148" s="68"/>
      <c r="E148" s="69"/>
      <c r="F148" s="69"/>
      <c r="G148" s="69"/>
      <c r="H148" s="70"/>
      <c r="I148" s="64"/>
    </row>
    <row r="149" spans="1:9" s="50" customFormat="1" ht="24.95" customHeight="1" x14ac:dyDescent="0.25">
      <c r="A149" s="56">
        <f t="shared" si="5"/>
        <v>49</v>
      </c>
      <c r="B149" s="56">
        <v>644</v>
      </c>
      <c r="C149" s="59" t="s">
        <v>232</v>
      </c>
      <c r="D149" s="4">
        <v>489</v>
      </c>
      <c r="E149" s="4" t="s">
        <v>164</v>
      </c>
      <c r="F149" s="40"/>
      <c r="G149" s="40"/>
      <c r="H149" s="41"/>
      <c r="I149" s="62"/>
    </row>
    <row r="150" spans="1:9" s="50" customFormat="1" ht="24.95" customHeight="1" x14ac:dyDescent="0.25">
      <c r="A150" s="57"/>
      <c r="B150" s="57"/>
      <c r="C150" s="60"/>
      <c r="D150" s="65" t="s">
        <v>151</v>
      </c>
      <c r="E150" s="66"/>
      <c r="F150" s="66"/>
      <c r="G150" s="66"/>
      <c r="H150" s="67"/>
      <c r="I150" s="63"/>
    </row>
    <row r="151" spans="1:9" s="50" customFormat="1" ht="24.95" customHeight="1" x14ac:dyDescent="0.25">
      <c r="A151" s="58"/>
      <c r="B151" s="58"/>
      <c r="C151" s="61"/>
      <c r="D151" s="68"/>
      <c r="E151" s="69"/>
      <c r="F151" s="69"/>
      <c r="G151" s="69"/>
      <c r="H151" s="70"/>
      <c r="I151" s="64"/>
    </row>
    <row r="152" spans="1:9" s="50" customFormat="1" ht="24.95" customHeight="1" x14ac:dyDescent="0.25">
      <c r="A152" s="56">
        <f t="shared" si="5"/>
        <v>50</v>
      </c>
      <c r="B152" s="56">
        <v>644</v>
      </c>
      <c r="C152" s="59" t="s">
        <v>233</v>
      </c>
      <c r="D152" s="4">
        <v>290</v>
      </c>
      <c r="E152" s="4" t="s">
        <v>164</v>
      </c>
      <c r="F152" s="40"/>
      <c r="G152" s="40"/>
      <c r="H152" s="41"/>
      <c r="I152" s="62"/>
    </row>
    <row r="153" spans="1:9" s="50" customFormat="1" ht="24.95" customHeight="1" x14ac:dyDescent="0.25">
      <c r="A153" s="57"/>
      <c r="B153" s="57"/>
      <c r="C153" s="60"/>
      <c r="D153" s="65" t="s">
        <v>151</v>
      </c>
      <c r="E153" s="66"/>
      <c r="F153" s="66"/>
      <c r="G153" s="66"/>
      <c r="H153" s="67"/>
      <c r="I153" s="63"/>
    </row>
    <row r="154" spans="1:9" s="50" customFormat="1" ht="24.95" customHeight="1" x14ac:dyDescent="0.25">
      <c r="A154" s="58"/>
      <c r="B154" s="58"/>
      <c r="C154" s="61"/>
      <c r="D154" s="68"/>
      <c r="E154" s="69"/>
      <c r="F154" s="69"/>
      <c r="G154" s="69"/>
      <c r="H154" s="70"/>
      <c r="I154" s="64"/>
    </row>
    <row r="155" spans="1:9" ht="24.95" customHeight="1" x14ac:dyDescent="0.25">
      <c r="A155" s="56">
        <f t="shared" si="5"/>
        <v>51</v>
      </c>
      <c r="B155" s="56">
        <v>644</v>
      </c>
      <c r="C155" s="59" t="s">
        <v>234</v>
      </c>
      <c r="D155" s="4">
        <v>322</v>
      </c>
      <c r="E155" s="4" t="s">
        <v>164</v>
      </c>
      <c r="F155" s="40"/>
      <c r="G155" s="40"/>
      <c r="H155" s="41"/>
      <c r="I155" s="62"/>
    </row>
    <row r="156" spans="1:9" ht="24.95" customHeight="1" x14ac:dyDescent="0.25">
      <c r="A156" s="57"/>
      <c r="B156" s="57"/>
      <c r="C156" s="60"/>
      <c r="D156" s="65" t="s">
        <v>151</v>
      </c>
      <c r="E156" s="66"/>
      <c r="F156" s="66"/>
      <c r="G156" s="66"/>
      <c r="H156" s="67"/>
      <c r="I156" s="63"/>
    </row>
    <row r="157" spans="1:9" ht="24.95" customHeight="1" x14ac:dyDescent="0.25">
      <c r="A157" s="58"/>
      <c r="B157" s="58"/>
      <c r="C157" s="61"/>
      <c r="D157" s="68"/>
      <c r="E157" s="69"/>
      <c r="F157" s="69"/>
      <c r="G157" s="69"/>
      <c r="H157" s="70"/>
      <c r="I157" s="64"/>
    </row>
    <row r="158" spans="1:9" ht="24.95" customHeight="1" x14ac:dyDescent="0.25">
      <c r="A158" s="56">
        <f t="shared" si="5"/>
        <v>52</v>
      </c>
      <c r="B158" s="56">
        <v>644</v>
      </c>
      <c r="C158" s="59" t="s">
        <v>235</v>
      </c>
      <c r="D158" s="4">
        <v>328</v>
      </c>
      <c r="E158" s="4" t="s">
        <v>164</v>
      </c>
      <c r="F158" s="40"/>
      <c r="G158" s="40"/>
      <c r="H158" s="41"/>
      <c r="I158" s="62"/>
    </row>
    <row r="159" spans="1:9" ht="24.95" customHeight="1" x14ac:dyDescent="0.25">
      <c r="A159" s="57"/>
      <c r="B159" s="57"/>
      <c r="C159" s="60"/>
      <c r="D159" s="65" t="s">
        <v>151</v>
      </c>
      <c r="E159" s="66"/>
      <c r="F159" s="66"/>
      <c r="G159" s="66"/>
      <c r="H159" s="67"/>
      <c r="I159" s="63"/>
    </row>
    <row r="160" spans="1:9" ht="24.95" customHeight="1" x14ac:dyDescent="0.25">
      <c r="A160" s="58"/>
      <c r="B160" s="58"/>
      <c r="C160" s="61"/>
      <c r="D160" s="68"/>
      <c r="E160" s="69"/>
      <c r="F160" s="69"/>
      <c r="G160" s="69"/>
      <c r="H160" s="70"/>
      <c r="I160" s="64"/>
    </row>
    <row r="161" spans="1:9" s="50" customFormat="1" ht="24.95" customHeight="1" x14ac:dyDescent="0.25">
      <c r="A161" s="56">
        <f t="shared" si="5"/>
        <v>53</v>
      </c>
      <c r="B161" s="56">
        <v>644</v>
      </c>
      <c r="C161" s="59" t="s">
        <v>196</v>
      </c>
      <c r="D161" s="4">
        <v>196</v>
      </c>
      <c r="E161" s="4" t="s">
        <v>164</v>
      </c>
      <c r="F161" s="40"/>
      <c r="G161" s="40"/>
      <c r="H161" s="41"/>
      <c r="I161" s="62"/>
    </row>
    <row r="162" spans="1:9" s="50" customFormat="1" ht="24.95" customHeight="1" x14ac:dyDescent="0.25">
      <c r="A162" s="57"/>
      <c r="B162" s="57"/>
      <c r="C162" s="60"/>
      <c r="D162" s="65" t="s">
        <v>151</v>
      </c>
      <c r="E162" s="66"/>
      <c r="F162" s="66"/>
      <c r="G162" s="66"/>
      <c r="H162" s="67"/>
      <c r="I162" s="63"/>
    </row>
    <row r="163" spans="1:9" s="50" customFormat="1" ht="24.95" customHeight="1" x14ac:dyDescent="0.25">
      <c r="A163" s="58"/>
      <c r="B163" s="58"/>
      <c r="C163" s="61"/>
      <c r="D163" s="68"/>
      <c r="E163" s="69"/>
      <c r="F163" s="69"/>
      <c r="G163" s="69"/>
      <c r="H163" s="70"/>
      <c r="I163" s="64"/>
    </row>
    <row r="164" spans="1:9" s="50" customFormat="1" ht="24.95" customHeight="1" x14ac:dyDescent="0.25">
      <c r="A164" s="56">
        <f t="shared" si="5"/>
        <v>54</v>
      </c>
      <c r="B164" s="56">
        <v>644</v>
      </c>
      <c r="C164" s="59" t="s">
        <v>197</v>
      </c>
      <c r="D164" s="4">
        <v>30</v>
      </c>
      <c r="E164" s="4" t="s">
        <v>164</v>
      </c>
      <c r="F164" s="40"/>
      <c r="G164" s="40"/>
      <c r="H164" s="41"/>
      <c r="I164" s="62"/>
    </row>
    <row r="165" spans="1:9" s="50" customFormat="1" ht="24.95" customHeight="1" x14ac:dyDescent="0.25">
      <c r="A165" s="57"/>
      <c r="B165" s="57"/>
      <c r="C165" s="60"/>
      <c r="D165" s="65" t="s">
        <v>151</v>
      </c>
      <c r="E165" s="66"/>
      <c r="F165" s="66"/>
      <c r="G165" s="66"/>
      <c r="H165" s="67"/>
      <c r="I165" s="63"/>
    </row>
    <row r="166" spans="1:9" s="50" customFormat="1" ht="24.95" customHeight="1" x14ac:dyDescent="0.25">
      <c r="A166" s="58"/>
      <c r="B166" s="58"/>
      <c r="C166" s="61"/>
      <c r="D166" s="68"/>
      <c r="E166" s="69"/>
      <c r="F166" s="69"/>
      <c r="G166" s="69"/>
      <c r="H166" s="70"/>
      <c r="I166" s="64"/>
    </row>
    <row r="167" spans="1:9" ht="30" customHeight="1" x14ac:dyDescent="0.25">
      <c r="A167" s="56">
        <f t="shared" si="5"/>
        <v>55</v>
      </c>
      <c r="B167" s="56">
        <v>644</v>
      </c>
      <c r="C167" s="59" t="s">
        <v>198</v>
      </c>
      <c r="D167" s="4">
        <v>540</v>
      </c>
      <c r="E167" s="4" t="s">
        <v>164</v>
      </c>
      <c r="F167" s="40"/>
      <c r="G167" s="40"/>
      <c r="H167" s="41"/>
      <c r="I167" s="62"/>
    </row>
    <row r="168" spans="1:9" ht="24.95" customHeight="1" x14ac:dyDescent="0.25">
      <c r="A168" s="57"/>
      <c r="B168" s="57"/>
      <c r="C168" s="60"/>
      <c r="D168" s="65" t="s">
        <v>151</v>
      </c>
      <c r="E168" s="66"/>
      <c r="F168" s="66"/>
      <c r="G168" s="66"/>
      <c r="H168" s="67"/>
      <c r="I168" s="63"/>
    </row>
    <row r="169" spans="1:9" ht="24.95" customHeight="1" x14ac:dyDescent="0.25">
      <c r="A169" s="58"/>
      <c r="B169" s="58"/>
      <c r="C169" s="61"/>
      <c r="D169" s="68"/>
      <c r="E169" s="69"/>
      <c r="F169" s="69"/>
      <c r="G169" s="69"/>
      <c r="H169" s="70"/>
      <c r="I169" s="64"/>
    </row>
    <row r="170" spans="1:9" ht="24.95" customHeight="1" x14ac:dyDescent="0.25">
      <c r="A170" s="56">
        <f t="shared" si="5"/>
        <v>56</v>
      </c>
      <c r="B170" s="56">
        <v>644</v>
      </c>
      <c r="C170" s="59" t="s">
        <v>180</v>
      </c>
      <c r="D170" s="4">
        <v>35</v>
      </c>
      <c r="E170" s="4" t="s">
        <v>169</v>
      </c>
      <c r="F170" s="40"/>
      <c r="G170" s="40"/>
      <c r="H170" s="41"/>
      <c r="I170" s="62"/>
    </row>
    <row r="171" spans="1:9" ht="24.95" customHeight="1" x14ac:dyDescent="0.25">
      <c r="A171" s="57"/>
      <c r="B171" s="57"/>
      <c r="C171" s="60"/>
      <c r="D171" s="65" t="s">
        <v>151</v>
      </c>
      <c r="E171" s="66"/>
      <c r="F171" s="66"/>
      <c r="G171" s="66"/>
      <c r="H171" s="67"/>
      <c r="I171" s="63"/>
    </row>
    <row r="172" spans="1:9" ht="24.95" customHeight="1" x14ac:dyDescent="0.25">
      <c r="A172" s="58"/>
      <c r="B172" s="58"/>
      <c r="C172" s="61"/>
      <c r="D172" s="68"/>
      <c r="E172" s="69"/>
      <c r="F172" s="69"/>
      <c r="G172" s="69"/>
      <c r="H172" s="70"/>
      <c r="I172" s="64"/>
    </row>
    <row r="173" spans="1:9" ht="24.95" customHeight="1" x14ac:dyDescent="0.25">
      <c r="A173" s="56">
        <f t="shared" si="5"/>
        <v>57</v>
      </c>
      <c r="B173" s="56">
        <v>644</v>
      </c>
      <c r="C173" s="59" t="s">
        <v>236</v>
      </c>
      <c r="D173" s="4">
        <v>2</v>
      </c>
      <c r="E173" s="4" t="s">
        <v>169</v>
      </c>
      <c r="F173" s="40"/>
      <c r="G173" s="40"/>
      <c r="H173" s="41"/>
      <c r="I173" s="62"/>
    </row>
    <row r="174" spans="1:9" ht="24.95" customHeight="1" x14ac:dyDescent="0.25">
      <c r="A174" s="57"/>
      <c r="B174" s="57"/>
      <c r="C174" s="60"/>
      <c r="D174" s="65" t="s">
        <v>151</v>
      </c>
      <c r="E174" s="66"/>
      <c r="F174" s="66"/>
      <c r="G174" s="66"/>
      <c r="H174" s="67"/>
      <c r="I174" s="63"/>
    </row>
    <row r="175" spans="1:9" ht="24.95" customHeight="1" x14ac:dyDescent="0.25">
      <c r="A175" s="58"/>
      <c r="B175" s="58"/>
      <c r="C175" s="61"/>
      <c r="D175" s="68"/>
      <c r="E175" s="69"/>
      <c r="F175" s="69"/>
      <c r="G175" s="69"/>
      <c r="H175" s="70"/>
      <c r="I175" s="64"/>
    </row>
    <row r="176" spans="1:9" ht="24.95" customHeight="1" x14ac:dyDescent="0.25">
      <c r="A176" s="56">
        <f t="shared" si="5"/>
        <v>58</v>
      </c>
      <c r="B176" s="56">
        <v>644</v>
      </c>
      <c r="C176" s="59" t="s">
        <v>237</v>
      </c>
      <c r="D176" s="4">
        <v>1</v>
      </c>
      <c r="E176" s="4" t="s">
        <v>169</v>
      </c>
      <c r="F176" s="40"/>
      <c r="G176" s="40"/>
      <c r="H176" s="41"/>
      <c r="I176" s="62"/>
    </row>
    <row r="177" spans="1:9" ht="24.95" customHeight="1" x14ac:dyDescent="0.25">
      <c r="A177" s="57"/>
      <c r="B177" s="57"/>
      <c r="C177" s="60"/>
      <c r="D177" s="65" t="s">
        <v>151</v>
      </c>
      <c r="E177" s="66"/>
      <c r="F177" s="66"/>
      <c r="G177" s="66"/>
      <c r="H177" s="67"/>
      <c r="I177" s="63"/>
    </row>
    <row r="178" spans="1:9" ht="24.95" customHeight="1" x14ac:dyDescent="0.25">
      <c r="A178" s="58"/>
      <c r="B178" s="58"/>
      <c r="C178" s="61"/>
      <c r="D178" s="68"/>
      <c r="E178" s="69"/>
      <c r="F178" s="69"/>
      <c r="G178" s="69"/>
      <c r="H178" s="70"/>
      <c r="I178" s="64"/>
    </row>
    <row r="179" spans="1:9" ht="24.95" customHeight="1" x14ac:dyDescent="0.25">
      <c r="A179" s="56">
        <f t="shared" si="5"/>
        <v>59</v>
      </c>
      <c r="B179" s="56">
        <v>644</v>
      </c>
      <c r="C179" s="59" t="s">
        <v>238</v>
      </c>
      <c r="D179" s="4">
        <v>8</v>
      </c>
      <c r="E179" s="4" t="s">
        <v>169</v>
      </c>
      <c r="F179" s="40"/>
      <c r="G179" s="40"/>
      <c r="H179" s="41"/>
      <c r="I179" s="62"/>
    </row>
    <row r="180" spans="1:9" ht="24.95" customHeight="1" x14ac:dyDescent="0.25">
      <c r="A180" s="57"/>
      <c r="B180" s="57"/>
      <c r="C180" s="60"/>
      <c r="D180" s="65" t="s">
        <v>151</v>
      </c>
      <c r="E180" s="66"/>
      <c r="F180" s="66"/>
      <c r="G180" s="66"/>
      <c r="H180" s="67"/>
      <c r="I180" s="63"/>
    </row>
    <row r="181" spans="1:9" ht="24.95" customHeight="1" x14ac:dyDescent="0.25">
      <c r="A181" s="58"/>
      <c r="B181" s="58"/>
      <c r="C181" s="61"/>
      <c r="D181" s="68"/>
      <c r="E181" s="69"/>
      <c r="F181" s="69"/>
      <c r="G181" s="69"/>
      <c r="H181" s="70"/>
      <c r="I181" s="64"/>
    </row>
    <row r="182" spans="1:9" ht="24.95" customHeight="1" x14ac:dyDescent="0.25">
      <c r="A182" s="56">
        <f t="shared" si="5"/>
        <v>60</v>
      </c>
      <c r="B182" s="56">
        <v>644</v>
      </c>
      <c r="C182" s="59" t="s">
        <v>199</v>
      </c>
      <c r="D182" s="4">
        <v>697</v>
      </c>
      <c r="E182" s="4" t="s">
        <v>164</v>
      </c>
      <c r="F182" s="40"/>
      <c r="G182" s="40"/>
      <c r="H182" s="41"/>
      <c r="I182" s="62"/>
    </row>
    <row r="183" spans="1:9" ht="24.95" customHeight="1" x14ac:dyDescent="0.25">
      <c r="A183" s="57"/>
      <c r="B183" s="57"/>
      <c r="C183" s="60"/>
      <c r="D183" s="65" t="s">
        <v>151</v>
      </c>
      <c r="E183" s="66"/>
      <c r="F183" s="66"/>
      <c r="G183" s="66"/>
      <c r="H183" s="67"/>
      <c r="I183" s="63"/>
    </row>
    <row r="184" spans="1:9" ht="24.95" customHeight="1" x14ac:dyDescent="0.25">
      <c r="A184" s="58"/>
      <c r="B184" s="58"/>
      <c r="C184" s="61"/>
      <c r="D184" s="68"/>
      <c r="E184" s="69"/>
      <c r="F184" s="69"/>
      <c r="G184" s="69"/>
      <c r="H184" s="70"/>
      <c r="I184" s="64"/>
    </row>
    <row r="185" spans="1:9" ht="24.95" customHeight="1" x14ac:dyDescent="0.25">
      <c r="A185" s="56">
        <f t="shared" si="5"/>
        <v>61</v>
      </c>
      <c r="B185" s="56">
        <v>644</v>
      </c>
      <c r="C185" s="59" t="s">
        <v>199</v>
      </c>
      <c r="D185" s="4">
        <v>5</v>
      </c>
      <c r="E185" s="4" t="s">
        <v>169</v>
      </c>
      <c r="F185" s="40"/>
      <c r="G185" s="40"/>
      <c r="H185" s="41"/>
      <c r="I185" s="62"/>
    </row>
    <row r="186" spans="1:9" ht="24.95" customHeight="1" x14ac:dyDescent="0.25">
      <c r="A186" s="57"/>
      <c r="B186" s="57"/>
      <c r="C186" s="60"/>
      <c r="D186" s="65" t="s">
        <v>151</v>
      </c>
      <c r="E186" s="66"/>
      <c r="F186" s="66"/>
      <c r="G186" s="66"/>
      <c r="H186" s="67"/>
      <c r="I186" s="63"/>
    </row>
    <row r="187" spans="1:9" ht="24.95" customHeight="1" x14ac:dyDescent="0.25">
      <c r="A187" s="58"/>
      <c r="B187" s="58"/>
      <c r="C187" s="61"/>
      <c r="D187" s="68"/>
      <c r="E187" s="69"/>
      <c r="F187" s="69"/>
      <c r="G187" s="69"/>
      <c r="H187" s="70"/>
      <c r="I187" s="64"/>
    </row>
    <row r="188" spans="1:9" ht="24.95" customHeight="1" x14ac:dyDescent="0.25">
      <c r="A188" s="56">
        <f t="shared" si="5"/>
        <v>62</v>
      </c>
      <c r="B188" s="56">
        <v>647</v>
      </c>
      <c r="C188" s="59" t="s">
        <v>239</v>
      </c>
      <c r="D188" s="4">
        <v>16</v>
      </c>
      <c r="E188" s="4" t="s">
        <v>169</v>
      </c>
      <c r="F188" s="40"/>
      <c r="G188" s="40"/>
      <c r="H188" s="41"/>
      <c r="I188" s="62"/>
    </row>
    <row r="189" spans="1:9" ht="24.95" customHeight="1" x14ac:dyDescent="0.25">
      <c r="A189" s="57"/>
      <c r="B189" s="57"/>
      <c r="C189" s="60"/>
      <c r="D189" s="65" t="s">
        <v>151</v>
      </c>
      <c r="E189" s="66"/>
      <c r="F189" s="66"/>
      <c r="G189" s="66"/>
      <c r="H189" s="67"/>
      <c r="I189" s="63"/>
    </row>
    <row r="190" spans="1:9" ht="24.95" customHeight="1" x14ac:dyDescent="0.25">
      <c r="A190" s="58"/>
      <c r="B190" s="58"/>
      <c r="C190" s="61"/>
      <c r="D190" s="68"/>
      <c r="E190" s="69"/>
      <c r="F190" s="69"/>
      <c r="G190" s="69"/>
      <c r="H190" s="70"/>
      <c r="I190" s="64"/>
    </row>
    <row r="191" spans="1:9" ht="24.95" customHeight="1" x14ac:dyDescent="0.25">
      <c r="A191" s="56">
        <f t="shared" si="5"/>
        <v>63</v>
      </c>
      <c r="B191" s="56">
        <v>831</v>
      </c>
      <c r="C191" s="59" t="s">
        <v>200</v>
      </c>
      <c r="D191" s="4">
        <v>252</v>
      </c>
      <c r="E191" s="4" t="s">
        <v>164</v>
      </c>
      <c r="F191" s="40"/>
      <c r="G191" s="40"/>
      <c r="H191" s="41"/>
      <c r="I191" s="62"/>
    </row>
    <row r="192" spans="1:9" ht="24.95" customHeight="1" x14ac:dyDescent="0.25">
      <c r="A192" s="57"/>
      <c r="B192" s="57"/>
      <c r="C192" s="60"/>
      <c r="D192" s="65" t="s">
        <v>151</v>
      </c>
      <c r="E192" s="66"/>
      <c r="F192" s="66"/>
      <c r="G192" s="66"/>
      <c r="H192" s="67"/>
      <c r="I192" s="63"/>
    </row>
    <row r="193" spans="1:9" ht="24.95" customHeight="1" x14ac:dyDescent="0.25">
      <c r="A193" s="58"/>
      <c r="B193" s="58"/>
      <c r="C193" s="61"/>
      <c r="D193" s="68"/>
      <c r="E193" s="69"/>
      <c r="F193" s="69"/>
      <c r="G193" s="69"/>
      <c r="H193" s="70"/>
      <c r="I193" s="64"/>
    </row>
    <row r="194" spans="1:9" ht="24.95" customHeight="1" x14ac:dyDescent="0.25">
      <c r="A194" s="56">
        <f t="shared" si="5"/>
        <v>64</v>
      </c>
      <c r="B194" s="56">
        <v>831</v>
      </c>
      <c r="C194" s="59" t="s">
        <v>201</v>
      </c>
      <c r="D194" s="4">
        <v>50</v>
      </c>
      <c r="E194" s="4" t="s">
        <v>164</v>
      </c>
      <c r="F194" s="40"/>
      <c r="G194" s="40"/>
      <c r="H194" s="41"/>
      <c r="I194" s="62"/>
    </row>
    <row r="195" spans="1:9" ht="24.95" customHeight="1" x14ac:dyDescent="0.25">
      <c r="A195" s="57"/>
      <c r="B195" s="57"/>
      <c r="C195" s="60"/>
      <c r="D195" s="65" t="s">
        <v>151</v>
      </c>
      <c r="E195" s="66"/>
      <c r="F195" s="66"/>
      <c r="G195" s="66"/>
      <c r="H195" s="67"/>
      <c r="I195" s="63"/>
    </row>
    <row r="196" spans="1:9" ht="24.95" customHeight="1" x14ac:dyDescent="0.25">
      <c r="A196" s="58"/>
      <c r="B196" s="58"/>
      <c r="C196" s="61"/>
      <c r="D196" s="68"/>
      <c r="E196" s="69"/>
      <c r="F196" s="69"/>
      <c r="G196" s="69"/>
      <c r="H196" s="70"/>
      <c r="I196" s="64"/>
    </row>
    <row r="197" spans="1:9" ht="24.95" customHeight="1" x14ac:dyDescent="0.25">
      <c r="A197" s="56">
        <f t="shared" si="5"/>
        <v>65</v>
      </c>
      <c r="B197" s="56" t="s">
        <v>168</v>
      </c>
      <c r="C197" s="59" t="s">
        <v>248</v>
      </c>
      <c r="D197" s="4">
        <v>242</v>
      </c>
      <c r="E197" s="4" t="s">
        <v>164</v>
      </c>
      <c r="F197" s="40"/>
      <c r="G197" s="40"/>
      <c r="H197" s="41"/>
      <c r="I197" s="62"/>
    </row>
    <row r="198" spans="1:9" ht="24.95" customHeight="1" x14ac:dyDescent="0.25">
      <c r="A198" s="57"/>
      <c r="B198" s="57"/>
      <c r="C198" s="60"/>
      <c r="D198" s="65" t="s">
        <v>151</v>
      </c>
      <c r="E198" s="66"/>
      <c r="F198" s="66"/>
      <c r="G198" s="66"/>
      <c r="H198" s="67"/>
      <c r="I198" s="63"/>
    </row>
    <row r="199" spans="1:9" ht="24.95" customHeight="1" x14ac:dyDescent="0.25">
      <c r="A199" s="58"/>
      <c r="B199" s="58"/>
      <c r="C199" s="61"/>
      <c r="D199" s="68"/>
      <c r="E199" s="69"/>
      <c r="F199" s="69"/>
      <c r="G199" s="69"/>
      <c r="H199" s="70"/>
      <c r="I199" s="64"/>
    </row>
    <row r="200" spans="1:9" ht="18.75" customHeight="1" x14ac:dyDescent="0.25">
      <c r="A200" s="71" t="s">
        <v>202</v>
      </c>
      <c r="B200" s="72"/>
      <c r="C200" s="72"/>
      <c r="D200" s="72"/>
      <c r="E200" s="72"/>
      <c r="F200" s="72"/>
      <c r="G200" s="72"/>
      <c r="H200" s="72"/>
      <c r="I200" s="73"/>
    </row>
    <row r="201" spans="1:9" ht="24.95" customHeight="1" x14ac:dyDescent="0.25">
      <c r="A201" s="56">
        <v>66</v>
      </c>
      <c r="B201" s="56">
        <v>625</v>
      </c>
      <c r="C201" s="59" t="s">
        <v>203</v>
      </c>
      <c r="D201" s="4">
        <v>1</v>
      </c>
      <c r="E201" s="4" t="s">
        <v>169</v>
      </c>
      <c r="F201" s="40"/>
      <c r="G201" s="40"/>
      <c r="H201" s="41"/>
      <c r="I201" s="62"/>
    </row>
    <row r="202" spans="1:9" ht="24.95" customHeight="1" x14ac:dyDescent="0.25">
      <c r="A202" s="57"/>
      <c r="B202" s="57"/>
      <c r="C202" s="60"/>
      <c r="D202" s="65" t="s">
        <v>151</v>
      </c>
      <c r="E202" s="66"/>
      <c r="F202" s="66"/>
      <c r="G202" s="66"/>
      <c r="H202" s="67"/>
      <c r="I202" s="63"/>
    </row>
    <row r="203" spans="1:9" ht="24.95" customHeight="1" x14ac:dyDescent="0.25">
      <c r="A203" s="58"/>
      <c r="B203" s="58"/>
      <c r="C203" s="61"/>
      <c r="D203" s="68"/>
      <c r="E203" s="69"/>
      <c r="F203" s="69"/>
      <c r="G203" s="69"/>
      <c r="H203" s="70"/>
      <c r="I203" s="64"/>
    </row>
    <row r="204" spans="1:9" ht="24.95" customHeight="1" x14ac:dyDescent="0.25">
      <c r="A204" s="56">
        <f t="shared" ref="A204" si="6">A201+1</f>
        <v>67</v>
      </c>
      <c r="B204" s="56">
        <v>625</v>
      </c>
      <c r="C204" s="59" t="s">
        <v>174</v>
      </c>
      <c r="D204" s="4">
        <v>40</v>
      </c>
      <c r="E204" s="4" t="s">
        <v>164</v>
      </c>
      <c r="F204" s="40"/>
      <c r="G204" s="40"/>
      <c r="H204" s="41"/>
      <c r="I204" s="62"/>
    </row>
    <row r="205" spans="1:9" ht="24.95" customHeight="1" x14ac:dyDescent="0.25">
      <c r="A205" s="57"/>
      <c r="B205" s="57"/>
      <c r="C205" s="60"/>
      <c r="D205" s="65" t="s">
        <v>151</v>
      </c>
      <c r="E205" s="66"/>
      <c r="F205" s="66"/>
      <c r="G205" s="66"/>
      <c r="H205" s="67"/>
      <c r="I205" s="63"/>
    </row>
    <row r="206" spans="1:9" ht="24.95" customHeight="1" x14ac:dyDescent="0.25">
      <c r="A206" s="58"/>
      <c r="B206" s="58"/>
      <c r="C206" s="61"/>
      <c r="D206" s="68"/>
      <c r="E206" s="69"/>
      <c r="F206" s="69"/>
      <c r="G206" s="69"/>
      <c r="H206" s="70"/>
      <c r="I206" s="64"/>
    </row>
    <row r="207" spans="1:9" ht="24.95" customHeight="1" x14ac:dyDescent="0.25">
      <c r="A207" s="56">
        <f t="shared" ref="A207" si="7">A204+1</f>
        <v>68</v>
      </c>
      <c r="B207" s="56">
        <v>625</v>
      </c>
      <c r="C207" s="59" t="s">
        <v>204</v>
      </c>
      <c r="D207" s="4">
        <v>1</v>
      </c>
      <c r="E207" s="4" t="s">
        <v>169</v>
      </c>
      <c r="F207" s="40"/>
      <c r="G207" s="40"/>
      <c r="H207" s="41"/>
      <c r="I207" s="62"/>
    </row>
    <row r="208" spans="1:9" ht="24.95" customHeight="1" x14ac:dyDescent="0.25">
      <c r="A208" s="57"/>
      <c r="B208" s="57"/>
      <c r="C208" s="60"/>
      <c r="D208" s="65" t="s">
        <v>151</v>
      </c>
      <c r="E208" s="66"/>
      <c r="F208" s="66"/>
      <c r="G208" s="66"/>
      <c r="H208" s="67"/>
      <c r="I208" s="63"/>
    </row>
    <row r="209" spans="1:9" ht="24.95" customHeight="1" x14ac:dyDescent="0.25">
      <c r="A209" s="58"/>
      <c r="B209" s="58"/>
      <c r="C209" s="61"/>
      <c r="D209" s="68"/>
      <c r="E209" s="69"/>
      <c r="F209" s="69"/>
      <c r="G209" s="69"/>
      <c r="H209" s="70"/>
      <c r="I209" s="64"/>
    </row>
    <row r="210" spans="1:9" ht="24.95" customHeight="1" x14ac:dyDescent="0.25">
      <c r="A210" s="56">
        <f t="shared" ref="A210" si="8">A207+1</f>
        <v>69</v>
      </c>
      <c r="B210" s="56">
        <v>625</v>
      </c>
      <c r="C210" s="59" t="s">
        <v>173</v>
      </c>
      <c r="D210" s="4">
        <v>1</v>
      </c>
      <c r="E210" s="4" t="s">
        <v>169</v>
      </c>
      <c r="F210" s="40"/>
      <c r="G210" s="40"/>
      <c r="H210" s="41"/>
      <c r="I210" s="62"/>
    </row>
    <row r="211" spans="1:9" ht="24.95" customHeight="1" x14ac:dyDescent="0.25">
      <c r="A211" s="57"/>
      <c r="B211" s="57"/>
      <c r="C211" s="60"/>
      <c r="D211" s="65" t="s">
        <v>151</v>
      </c>
      <c r="E211" s="66"/>
      <c r="F211" s="66"/>
      <c r="G211" s="66"/>
      <c r="H211" s="67"/>
      <c r="I211" s="63"/>
    </row>
    <row r="212" spans="1:9" ht="24.95" customHeight="1" x14ac:dyDescent="0.25">
      <c r="A212" s="58"/>
      <c r="B212" s="58"/>
      <c r="C212" s="61"/>
      <c r="D212" s="68"/>
      <c r="E212" s="69"/>
      <c r="F212" s="69"/>
      <c r="G212" s="69"/>
      <c r="H212" s="70"/>
      <c r="I212" s="64"/>
    </row>
    <row r="213" spans="1:9" ht="24.95" customHeight="1" x14ac:dyDescent="0.25">
      <c r="A213" s="56">
        <f t="shared" ref="A213" si="9">A210+1</f>
        <v>70</v>
      </c>
      <c r="B213" s="56">
        <v>625</v>
      </c>
      <c r="C213" s="59" t="s">
        <v>205</v>
      </c>
      <c r="D213" s="4">
        <v>1</v>
      </c>
      <c r="E213" s="4" t="s">
        <v>169</v>
      </c>
      <c r="F213" s="40"/>
      <c r="G213" s="40"/>
      <c r="H213" s="41"/>
      <c r="I213" s="62"/>
    </row>
    <row r="214" spans="1:9" ht="24.95" customHeight="1" x14ac:dyDescent="0.25">
      <c r="A214" s="57"/>
      <c r="B214" s="57"/>
      <c r="C214" s="60"/>
      <c r="D214" s="65" t="s">
        <v>151</v>
      </c>
      <c r="E214" s="66"/>
      <c r="F214" s="66"/>
      <c r="G214" s="66"/>
      <c r="H214" s="67"/>
      <c r="I214" s="63"/>
    </row>
    <row r="215" spans="1:9" ht="24.95" customHeight="1" x14ac:dyDescent="0.25">
      <c r="A215" s="58"/>
      <c r="B215" s="58"/>
      <c r="C215" s="61"/>
      <c r="D215" s="68"/>
      <c r="E215" s="69"/>
      <c r="F215" s="69"/>
      <c r="G215" s="69"/>
      <c r="H215" s="70"/>
      <c r="I215" s="64"/>
    </row>
    <row r="216" spans="1:9" ht="24.95" customHeight="1" x14ac:dyDescent="0.25">
      <c r="A216" s="56">
        <f t="shared" ref="A216" si="10">A213+1</f>
        <v>71</v>
      </c>
      <c r="B216" s="56">
        <v>625</v>
      </c>
      <c r="C216" s="59" t="s">
        <v>175</v>
      </c>
      <c r="D216" s="4">
        <v>40</v>
      </c>
      <c r="E216" s="4" t="s">
        <v>164</v>
      </c>
      <c r="F216" s="40"/>
      <c r="G216" s="40"/>
      <c r="H216" s="41"/>
      <c r="I216" s="62"/>
    </row>
    <row r="217" spans="1:9" ht="24.95" customHeight="1" x14ac:dyDescent="0.25">
      <c r="A217" s="57"/>
      <c r="B217" s="57"/>
      <c r="C217" s="60"/>
      <c r="D217" s="65" t="s">
        <v>151</v>
      </c>
      <c r="E217" s="66"/>
      <c r="F217" s="66"/>
      <c r="G217" s="66"/>
      <c r="H217" s="67"/>
      <c r="I217" s="63"/>
    </row>
    <row r="218" spans="1:9" ht="24.95" customHeight="1" x14ac:dyDescent="0.25">
      <c r="A218" s="58"/>
      <c r="B218" s="58"/>
      <c r="C218" s="61"/>
      <c r="D218" s="68"/>
      <c r="E218" s="69"/>
      <c r="F218" s="69"/>
      <c r="G218" s="69"/>
      <c r="H218" s="70"/>
      <c r="I218" s="64"/>
    </row>
    <row r="219" spans="1:9" ht="24.95" customHeight="1" x14ac:dyDescent="0.25">
      <c r="A219" s="56">
        <f t="shared" ref="A219" si="11">A216+1</f>
        <v>72</v>
      </c>
      <c r="B219" s="56">
        <v>625</v>
      </c>
      <c r="C219" s="59" t="s">
        <v>206</v>
      </c>
      <c r="D219" s="4">
        <v>4</v>
      </c>
      <c r="E219" s="4" t="s">
        <v>169</v>
      </c>
      <c r="F219" s="40"/>
      <c r="G219" s="40"/>
      <c r="H219" s="41"/>
      <c r="I219" s="62"/>
    </row>
    <row r="220" spans="1:9" ht="24.95" customHeight="1" x14ac:dyDescent="0.25">
      <c r="A220" s="57"/>
      <c r="B220" s="57"/>
      <c r="C220" s="60"/>
      <c r="D220" s="65" t="s">
        <v>151</v>
      </c>
      <c r="E220" s="66"/>
      <c r="F220" s="66"/>
      <c r="G220" s="66"/>
      <c r="H220" s="67"/>
      <c r="I220" s="63"/>
    </row>
    <row r="221" spans="1:9" ht="24.95" customHeight="1" x14ac:dyDescent="0.25">
      <c r="A221" s="58"/>
      <c r="B221" s="58"/>
      <c r="C221" s="61"/>
      <c r="D221" s="68"/>
      <c r="E221" s="69"/>
      <c r="F221" s="69"/>
      <c r="G221" s="69"/>
      <c r="H221" s="70"/>
      <c r="I221" s="64"/>
    </row>
    <row r="222" spans="1:9" ht="24.95" customHeight="1" x14ac:dyDescent="0.25">
      <c r="A222" s="56">
        <f t="shared" ref="A222" si="12">A219+1</f>
        <v>73</v>
      </c>
      <c r="B222" s="56">
        <v>625</v>
      </c>
      <c r="C222" s="59" t="s">
        <v>207</v>
      </c>
      <c r="D222" s="4">
        <v>2</v>
      </c>
      <c r="E222" s="4" t="s">
        <v>169</v>
      </c>
      <c r="F222" s="40"/>
      <c r="G222" s="40"/>
      <c r="H222" s="41"/>
      <c r="I222" s="62"/>
    </row>
    <row r="223" spans="1:9" ht="24.95" customHeight="1" x14ac:dyDescent="0.25">
      <c r="A223" s="57"/>
      <c r="B223" s="57"/>
      <c r="C223" s="60"/>
      <c r="D223" s="65" t="s">
        <v>151</v>
      </c>
      <c r="E223" s="66"/>
      <c r="F223" s="66"/>
      <c r="G223" s="66"/>
      <c r="H223" s="67"/>
      <c r="I223" s="63"/>
    </row>
    <row r="224" spans="1:9" ht="24.95" customHeight="1" x14ac:dyDescent="0.25">
      <c r="A224" s="58"/>
      <c r="B224" s="58"/>
      <c r="C224" s="61"/>
      <c r="D224" s="68"/>
      <c r="E224" s="69"/>
      <c r="F224" s="69"/>
      <c r="G224" s="69"/>
      <c r="H224" s="70"/>
      <c r="I224" s="64"/>
    </row>
    <row r="225" spans="1:9" ht="24.95" customHeight="1" x14ac:dyDescent="0.25">
      <c r="A225" s="56">
        <f t="shared" ref="A225" si="13">A222+1</f>
        <v>74</v>
      </c>
      <c r="B225" s="56">
        <v>625</v>
      </c>
      <c r="C225" s="59" t="s">
        <v>208</v>
      </c>
      <c r="D225" s="4">
        <v>525</v>
      </c>
      <c r="E225" s="4" t="s">
        <v>164</v>
      </c>
      <c r="F225" s="40"/>
      <c r="G225" s="40"/>
      <c r="H225" s="41"/>
      <c r="I225" s="62"/>
    </row>
    <row r="226" spans="1:9" ht="24.95" customHeight="1" x14ac:dyDescent="0.25">
      <c r="A226" s="57"/>
      <c r="B226" s="57"/>
      <c r="C226" s="60"/>
      <c r="D226" s="65" t="s">
        <v>151</v>
      </c>
      <c r="E226" s="66"/>
      <c r="F226" s="66"/>
      <c r="G226" s="66"/>
      <c r="H226" s="67"/>
      <c r="I226" s="63"/>
    </row>
    <row r="227" spans="1:9" ht="24.95" customHeight="1" x14ac:dyDescent="0.25">
      <c r="A227" s="58"/>
      <c r="B227" s="58"/>
      <c r="C227" s="61"/>
      <c r="D227" s="68"/>
      <c r="E227" s="69"/>
      <c r="F227" s="69"/>
      <c r="G227" s="69"/>
      <c r="H227" s="70"/>
      <c r="I227" s="64"/>
    </row>
    <row r="228" spans="1:9" ht="18.75" customHeight="1" x14ac:dyDescent="0.25">
      <c r="A228" s="71" t="s">
        <v>182</v>
      </c>
      <c r="B228" s="72"/>
      <c r="C228" s="72"/>
      <c r="D228" s="72"/>
      <c r="E228" s="72"/>
      <c r="F228" s="72"/>
      <c r="G228" s="72"/>
      <c r="H228" s="72"/>
      <c r="I228" s="73"/>
    </row>
    <row r="229" spans="1:9" ht="24.95" customHeight="1" x14ac:dyDescent="0.25">
      <c r="A229" s="56">
        <v>75</v>
      </c>
      <c r="B229" s="56">
        <v>614</v>
      </c>
      <c r="C229" s="59" t="s">
        <v>183</v>
      </c>
      <c r="D229" s="4">
        <v>1</v>
      </c>
      <c r="E229" s="4" t="s">
        <v>166</v>
      </c>
      <c r="F229" s="40"/>
      <c r="G229" s="40"/>
      <c r="H229" s="41"/>
      <c r="I229" s="62"/>
    </row>
    <row r="230" spans="1:9" ht="24.95" customHeight="1" x14ac:dyDescent="0.25">
      <c r="A230" s="57"/>
      <c r="B230" s="57"/>
      <c r="C230" s="60"/>
      <c r="D230" s="65" t="s">
        <v>151</v>
      </c>
      <c r="E230" s="66"/>
      <c r="F230" s="66"/>
      <c r="G230" s="66"/>
      <c r="H230" s="67"/>
      <c r="I230" s="63"/>
    </row>
    <row r="231" spans="1:9" ht="24.95" customHeight="1" x14ac:dyDescent="0.25">
      <c r="A231" s="58"/>
      <c r="B231" s="58"/>
      <c r="C231" s="61"/>
      <c r="D231" s="68"/>
      <c r="E231" s="69"/>
      <c r="F231" s="69"/>
      <c r="G231" s="69"/>
      <c r="H231" s="70"/>
      <c r="I231" s="64"/>
    </row>
    <row r="232" spans="1:9" ht="24.95" customHeight="1" x14ac:dyDescent="0.25">
      <c r="A232" s="56">
        <f>A229+1</f>
        <v>76</v>
      </c>
      <c r="B232" s="56">
        <v>614</v>
      </c>
      <c r="C232" s="102" t="s">
        <v>184</v>
      </c>
      <c r="D232" s="4">
        <v>60</v>
      </c>
      <c r="E232" s="4" t="s">
        <v>181</v>
      </c>
      <c r="F232" s="40"/>
      <c r="G232" s="40"/>
      <c r="H232" s="41"/>
      <c r="I232" s="62"/>
    </row>
    <row r="233" spans="1:9" ht="24.95" customHeight="1" x14ac:dyDescent="0.25">
      <c r="A233" s="57"/>
      <c r="B233" s="57"/>
      <c r="C233" s="103"/>
      <c r="D233" s="65" t="s">
        <v>151</v>
      </c>
      <c r="E233" s="66"/>
      <c r="F233" s="66"/>
      <c r="G233" s="66"/>
      <c r="H233" s="67"/>
      <c r="I233" s="63"/>
    </row>
    <row r="234" spans="1:9" ht="24.95" customHeight="1" x14ac:dyDescent="0.25">
      <c r="A234" s="58"/>
      <c r="B234" s="58"/>
      <c r="C234" s="104"/>
      <c r="D234" s="68"/>
      <c r="E234" s="69"/>
      <c r="F234" s="69"/>
      <c r="G234" s="69"/>
      <c r="H234" s="70"/>
      <c r="I234" s="64"/>
    </row>
    <row r="235" spans="1:9" ht="24.95" customHeight="1" x14ac:dyDescent="0.25">
      <c r="A235" s="56">
        <f>A232+1</f>
        <v>77</v>
      </c>
      <c r="B235" s="56">
        <v>614</v>
      </c>
      <c r="C235" s="59" t="s">
        <v>249</v>
      </c>
      <c r="D235" s="4">
        <v>8</v>
      </c>
      <c r="E235" s="4" t="s">
        <v>250</v>
      </c>
      <c r="F235" s="40"/>
      <c r="G235" s="40"/>
      <c r="H235" s="41"/>
      <c r="I235" s="62"/>
    </row>
    <row r="236" spans="1:9" ht="24.95" customHeight="1" x14ac:dyDescent="0.25">
      <c r="A236" s="57"/>
      <c r="B236" s="57"/>
      <c r="C236" s="60"/>
      <c r="D236" s="65" t="s">
        <v>151</v>
      </c>
      <c r="E236" s="66"/>
      <c r="F236" s="66"/>
      <c r="G236" s="66"/>
      <c r="H236" s="67"/>
      <c r="I236" s="63"/>
    </row>
    <row r="237" spans="1:9" ht="24.95" customHeight="1" x14ac:dyDescent="0.25">
      <c r="A237" s="58"/>
      <c r="B237" s="58"/>
      <c r="C237" s="61"/>
      <c r="D237" s="68"/>
      <c r="E237" s="69"/>
      <c r="F237" s="69"/>
      <c r="G237" s="69"/>
      <c r="H237" s="70"/>
      <c r="I237" s="64"/>
    </row>
    <row r="238" spans="1:9" ht="18.75" customHeight="1" x14ac:dyDescent="0.25">
      <c r="A238" s="71" t="s">
        <v>217</v>
      </c>
      <c r="B238" s="72"/>
      <c r="C238" s="72"/>
      <c r="D238" s="72"/>
      <c r="E238" s="72"/>
      <c r="F238" s="72"/>
      <c r="G238" s="72"/>
      <c r="H238" s="72"/>
      <c r="I238" s="73"/>
    </row>
    <row r="239" spans="1:9" ht="24.95" customHeight="1" x14ac:dyDescent="0.25">
      <c r="A239" s="56">
        <v>78</v>
      </c>
      <c r="B239" s="56">
        <v>207</v>
      </c>
      <c r="C239" s="59" t="s">
        <v>218</v>
      </c>
      <c r="D239" s="4">
        <v>175</v>
      </c>
      <c r="E239" s="4" t="s">
        <v>141</v>
      </c>
      <c r="F239" s="40"/>
      <c r="G239" s="40"/>
      <c r="H239" s="41"/>
      <c r="I239" s="62"/>
    </row>
    <row r="240" spans="1:9" ht="24.95" customHeight="1" x14ac:dyDescent="0.25">
      <c r="A240" s="57"/>
      <c r="B240" s="57"/>
      <c r="C240" s="60"/>
      <c r="D240" s="65" t="s">
        <v>151</v>
      </c>
      <c r="E240" s="66"/>
      <c r="F240" s="66"/>
      <c r="G240" s="66"/>
      <c r="H240" s="67"/>
      <c r="I240" s="63"/>
    </row>
    <row r="241" spans="1:9" ht="24.95" customHeight="1" x14ac:dyDescent="0.25">
      <c r="A241" s="58"/>
      <c r="B241" s="58"/>
      <c r="C241" s="61"/>
      <c r="D241" s="68"/>
      <c r="E241" s="69"/>
      <c r="F241" s="69"/>
      <c r="G241" s="69"/>
      <c r="H241" s="70"/>
      <c r="I241" s="64"/>
    </row>
    <row r="242" spans="1:9" ht="24.95" customHeight="1" x14ac:dyDescent="0.25">
      <c r="A242" s="56">
        <f>A239+1</f>
        <v>79</v>
      </c>
      <c r="B242" s="56" t="s">
        <v>168</v>
      </c>
      <c r="C242" s="59" t="s">
        <v>219</v>
      </c>
      <c r="D242" s="4">
        <v>100</v>
      </c>
      <c r="E242" s="4" t="s">
        <v>164</v>
      </c>
      <c r="F242" s="40"/>
      <c r="G242" s="40"/>
      <c r="H242" s="41"/>
      <c r="I242" s="62"/>
    </row>
    <row r="243" spans="1:9" ht="24.95" customHeight="1" x14ac:dyDescent="0.25">
      <c r="A243" s="57"/>
      <c r="B243" s="57"/>
      <c r="C243" s="60"/>
      <c r="D243" s="65" t="s">
        <v>151</v>
      </c>
      <c r="E243" s="66"/>
      <c r="F243" s="66"/>
      <c r="G243" s="66"/>
      <c r="H243" s="67"/>
      <c r="I243" s="63"/>
    </row>
    <row r="244" spans="1:9" ht="24.95" customHeight="1" x14ac:dyDescent="0.25">
      <c r="A244" s="58"/>
      <c r="B244" s="58"/>
      <c r="C244" s="61"/>
      <c r="D244" s="68"/>
      <c r="E244" s="69"/>
      <c r="F244" s="69"/>
      <c r="G244" s="69"/>
      <c r="H244" s="70"/>
      <c r="I244" s="64"/>
    </row>
    <row r="245" spans="1:9" ht="18.75" customHeight="1" x14ac:dyDescent="0.25">
      <c r="A245" s="31"/>
      <c r="B245" s="31"/>
      <c r="C245" s="52"/>
      <c r="D245" s="105"/>
      <c r="E245" s="105"/>
      <c r="F245" s="105"/>
      <c r="G245" s="105"/>
      <c r="H245" s="105"/>
      <c r="I245" s="42"/>
    </row>
    <row r="246" spans="1:9" ht="24.95" customHeight="1" thickBot="1" x14ac:dyDescent="0.3">
      <c r="A246" s="31"/>
      <c r="B246" s="31"/>
      <c r="C246" s="32"/>
      <c r="D246" s="100" t="s">
        <v>240</v>
      </c>
      <c r="E246" s="101"/>
      <c r="F246" s="101"/>
      <c r="G246" s="101"/>
      <c r="H246" s="101"/>
      <c r="I246" s="55"/>
    </row>
    <row r="247" spans="1:9" x14ac:dyDescent="0.25">
      <c r="A247" s="31"/>
      <c r="B247" s="31"/>
      <c r="C247" s="32"/>
      <c r="D247" s="84" t="s">
        <v>251</v>
      </c>
      <c r="E247" s="85"/>
      <c r="F247" s="85"/>
      <c r="G247" s="85"/>
      <c r="H247" s="85"/>
      <c r="I247" s="86"/>
    </row>
    <row r="248" spans="1:9" x14ac:dyDescent="0.25">
      <c r="A248" s="31"/>
      <c r="B248" s="31"/>
      <c r="C248" s="32"/>
      <c r="D248" s="87"/>
      <c r="E248" s="88"/>
      <c r="F248" s="88"/>
      <c r="G248" s="88"/>
      <c r="H248" s="88"/>
      <c r="I248" s="89"/>
    </row>
    <row r="249" spans="1:9" ht="15.75" thickBot="1" x14ac:dyDescent="0.3">
      <c r="A249" s="31"/>
      <c r="B249" s="31"/>
      <c r="C249" s="32"/>
      <c r="D249" s="90"/>
      <c r="E249" s="91"/>
      <c r="F249" s="91"/>
      <c r="G249" s="91"/>
      <c r="H249" s="91"/>
      <c r="I249" s="92"/>
    </row>
    <row r="250" spans="1:9" x14ac:dyDescent="0.25">
      <c r="A250" s="31"/>
      <c r="C250" s="53"/>
      <c r="D250" s="84" t="s">
        <v>252</v>
      </c>
      <c r="E250" s="85"/>
      <c r="F250" s="85"/>
      <c r="G250" s="85"/>
      <c r="H250" s="85"/>
      <c r="I250" s="86"/>
    </row>
    <row r="251" spans="1:9" x14ac:dyDescent="0.25">
      <c r="A251" s="31"/>
      <c r="D251" s="93"/>
      <c r="E251" s="94"/>
      <c r="F251" s="94"/>
      <c r="G251" s="94"/>
      <c r="H251" s="94"/>
      <c r="I251" s="95"/>
    </row>
    <row r="252" spans="1:9" ht="15.75" thickBot="1" x14ac:dyDescent="0.3">
      <c r="A252" s="31"/>
      <c r="C252" s="54"/>
      <c r="D252" s="96"/>
      <c r="E252" s="97"/>
      <c r="F252" s="97"/>
      <c r="G252" s="97"/>
      <c r="H252" s="97"/>
      <c r="I252" s="98"/>
    </row>
    <row r="253" spans="1:9" x14ac:dyDescent="0.25">
      <c r="A253" t="s">
        <v>152</v>
      </c>
    </row>
    <row r="254" spans="1:9" x14ac:dyDescent="0.25">
      <c r="C254" s="33"/>
    </row>
    <row r="255" spans="1:9" x14ac:dyDescent="0.25">
      <c r="A255" t="s">
        <v>153</v>
      </c>
      <c r="E255" s="99" t="s">
        <v>154</v>
      </c>
      <c r="F255" s="99"/>
      <c r="G255" s="36"/>
      <c r="H255" s="37"/>
      <c r="I255" s="38"/>
    </row>
    <row r="256" spans="1:9" x14ac:dyDescent="0.25">
      <c r="C256" s="33"/>
    </row>
    <row r="257" spans="1:9" x14ac:dyDescent="0.25">
      <c r="E257" s="83" t="s">
        <v>155</v>
      </c>
      <c r="F257" s="83"/>
      <c r="G257" s="83"/>
      <c r="H257" s="83"/>
      <c r="I257" s="83"/>
    </row>
    <row r="258" spans="1:9" x14ac:dyDescent="0.25">
      <c r="C258" s="33"/>
      <c r="E258" s="83"/>
      <c r="F258" s="83"/>
      <c r="G258" s="83"/>
      <c r="H258" s="83"/>
      <c r="I258" s="83"/>
    </row>
    <row r="259" spans="1:9" x14ac:dyDescent="0.25">
      <c r="E259" s="83"/>
      <c r="F259" s="83"/>
      <c r="G259" s="83"/>
      <c r="H259" s="83"/>
      <c r="I259" s="83"/>
    </row>
    <row r="260" spans="1:9" x14ac:dyDescent="0.25">
      <c r="C260" s="33"/>
      <c r="E260" s="83"/>
      <c r="F260" s="83"/>
      <c r="G260" s="83"/>
      <c r="H260" s="83"/>
      <c r="I260" s="83"/>
    </row>
    <row r="261" spans="1:9" x14ac:dyDescent="0.25">
      <c r="A261" t="s">
        <v>156</v>
      </c>
      <c r="C261" s="46"/>
      <c r="E261" s="83"/>
      <c r="F261" s="83"/>
      <c r="G261" s="83"/>
      <c r="H261" s="83"/>
      <c r="I261" s="83"/>
    </row>
    <row r="262" spans="1:9" x14ac:dyDescent="0.25">
      <c r="C262" s="33"/>
      <c r="E262" s="83" t="s">
        <v>157</v>
      </c>
      <c r="F262" s="83"/>
      <c r="G262" s="83"/>
      <c r="H262" s="83"/>
      <c r="I262" s="83"/>
    </row>
    <row r="263" spans="1:9" x14ac:dyDescent="0.25">
      <c r="A263" t="s">
        <v>158</v>
      </c>
      <c r="C263" s="46"/>
      <c r="E263" s="83"/>
      <c r="F263" s="83"/>
      <c r="G263" s="83"/>
      <c r="H263" s="83"/>
      <c r="I263" s="83"/>
    </row>
    <row r="265" spans="1:9" x14ac:dyDescent="0.25">
      <c r="A265" t="s">
        <v>159</v>
      </c>
    </row>
  </sheetData>
  <mergeCells count="489">
    <mergeCell ref="I98:I100"/>
    <mergeCell ref="D99:H99"/>
    <mergeCell ref="D100:H100"/>
    <mergeCell ref="C134:C136"/>
    <mergeCell ref="I101:I103"/>
    <mergeCell ref="D177:H177"/>
    <mergeCell ref="C176:C178"/>
    <mergeCell ref="A167:A169"/>
    <mergeCell ref="A161:A163"/>
    <mergeCell ref="B161:B163"/>
    <mergeCell ref="C161:C163"/>
    <mergeCell ref="I161:I163"/>
    <mergeCell ref="D162:H162"/>
    <mergeCell ref="D163:H163"/>
    <mergeCell ref="A173:A175"/>
    <mergeCell ref="B173:B175"/>
    <mergeCell ref="C173:C175"/>
    <mergeCell ref="I173:I175"/>
    <mergeCell ref="D174:H174"/>
    <mergeCell ref="D175:H175"/>
    <mergeCell ref="A116:A118"/>
    <mergeCell ref="B116:B118"/>
    <mergeCell ref="C116:C118"/>
    <mergeCell ref="I116:I118"/>
    <mergeCell ref="D181:H181"/>
    <mergeCell ref="D178:H178"/>
    <mergeCell ref="C170:C172"/>
    <mergeCell ref="I167:I169"/>
    <mergeCell ref="D168:H168"/>
    <mergeCell ref="D169:H169"/>
    <mergeCell ref="B176:B178"/>
    <mergeCell ref="C140:C142"/>
    <mergeCell ref="I140:I142"/>
    <mergeCell ref="D141:H141"/>
    <mergeCell ref="D142:H142"/>
    <mergeCell ref="I164:I166"/>
    <mergeCell ref="I152:I154"/>
    <mergeCell ref="D117:H117"/>
    <mergeCell ref="D118:H118"/>
    <mergeCell ref="A164:A166"/>
    <mergeCell ref="D144:H144"/>
    <mergeCell ref="D145:H145"/>
    <mergeCell ref="C143:C145"/>
    <mergeCell ref="C146:C148"/>
    <mergeCell ref="C164:C166"/>
    <mergeCell ref="B146:B148"/>
    <mergeCell ref="D165:H165"/>
    <mergeCell ref="D166:H166"/>
    <mergeCell ref="B164:B166"/>
    <mergeCell ref="A152:A154"/>
    <mergeCell ref="B152:B154"/>
    <mergeCell ref="C152:C154"/>
    <mergeCell ref="D153:H153"/>
    <mergeCell ref="D154:H154"/>
    <mergeCell ref="C149:C151"/>
    <mergeCell ref="A125:A127"/>
    <mergeCell ref="B125:B127"/>
    <mergeCell ref="C125:C127"/>
    <mergeCell ref="C128:C130"/>
    <mergeCell ref="A158:A160"/>
    <mergeCell ref="B158:B160"/>
    <mergeCell ref="I125:I127"/>
    <mergeCell ref="D126:H126"/>
    <mergeCell ref="D127:H127"/>
    <mergeCell ref="A119:A121"/>
    <mergeCell ref="B119:B121"/>
    <mergeCell ref="C119:C121"/>
    <mergeCell ref="I119:I121"/>
    <mergeCell ref="D120:H120"/>
    <mergeCell ref="D121:H121"/>
    <mergeCell ref="A122:A124"/>
    <mergeCell ref="B122:B124"/>
    <mergeCell ref="C122:C124"/>
    <mergeCell ref="I122:I124"/>
    <mergeCell ref="D123:H123"/>
    <mergeCell ref="D124:H124"/>
    <mergeCell ref="A104:A106"/>
    <mergeCell ref="B104:B106"/>
    <mergeCell ref="C104:C106"/>
    <mergeCell ref="I104:I106"/>
    <mergeCell ref="D105:H105"/>
    <mergeCell ref="D106:H106"/>
    <mergeCell ref="B110:B112"/>
    <mergeCell ref="I113:I115"/>
    <mergeCell ref="D114:H114"/>
    <mergeCell ref="D115:H115"/>
    <mergeCell ref="B113:B115"/>
    <mergeCell ref="A113:A115"/>
    <mergeCell ref="A107:A109"/>
    <mergeCell ref="B107:B109"/>
    <mergeCell ref="C107:C109"/>
    <mergeCell ref="I107:I109"/>
    <mergeCell ref="D108:H108"/>
    <mergeCell ref="D109:H109"/>
    <mergeCell ref="D112:H112"/>
    <mergeCell ref="I110:I112"/>
    <mergeCell ref="D111:H111"/>
    <mergeCell ref="A110:A112"/>
    <mergeCell ref="C110:C112"/>
    <mergeCell ref="D129:H129"/>
    <mergeCell ref="D130:H130"/>
    <mergeCell ref="A242:A244"/>
    <mergeCell ref="B242:B244"/>
    <mergeCell ref="C242:C244"/>
    <mergeCell ref="I242:I244"/>
    <mergeCell ref="D243:H243"/>
    <mergeCell ref="D244:H244"/>
    <mergeCell ref="D206:H206"/>
    <mergeCell ref="A191:A193"/>
    <mergeCell ref="B185:B187"/>
    <mergeCell ref="A185:A187"/>
    <mergeCell ref="A201:A203"/>
    <mergeCell ref="B201:B203"/>
    <mergeCell ref="A216:A218"/>
    <mergeCell ref="B216:B218"/>
    <mergeCell ref="A219:A221"/>
    <mergeCell ref="B219:B221"/>
    <mergeCell ref="C188:C190"/>
    <mergeCell ref="I188:I190"/>
    <mergeCell ref="C179:C181"/>
    <mergeCell ref="I179:I181"/>
    <mergeCell ref="C182:C184"/>
    <mergeCell ref="D180:H180"/>
    <mergeCell ref="D183:H183"/>
    <mergeCell ref="D184:H184"/>
    <mergeCell ref="D88:H88"/>
    <mergeCell ref="C113:C115"/>
    <mergeCell ref="D189:H189"/>
    <mergeCell ref="D190:H190"/>
    <mergeCell ref="I194:I196"/>
    <mergeCell ref="D195:H195"/>
    <mergeCell ref="D196:H196"/>
    <mergeCell ref="I149:I151"/>
    <mergeCell ref="D150:H150"/>
    <mergeCell ref="D151:H151"/>
    <mergeCell ref="C155:C157"/>
    <mergeCell ref="I155:I157"/>
    <mergeCell ref="D156:H156"/>
    <mergeCell ref="D157:H157"/>
    <mergeCell ref="C158:C160"/>
    <mergeCell ref="I158:I160"/>
    <mergeCell ref="D159:H159"/>
    <mergeCell ref="D160:H160"/>
    <mergeCell ref="C167:C169"/>
    <mergeCell ref="I176:I178"/>
    <mergeCell ref="D103:H103"/>
    <mergeCell ref="I128:I130"/>
    <mergeCell ref="D78:H78"/>
    <mergeCell ref="D79:H79"/>
    <mergeCell ref="A83:A85"/>
    <mergeCell ref="B83:B85"/>
    <mergeCell ref="C83:C85"/>
    <mergeCell ref="I83:I85"/>
    <mergeCell ref="D84:H84"/>
    <mergeCell ref="D85:H85"/>
    <mergeCell ref="A92:A94"/>
    <mergeCell ref="B92:B94"/>
    <mergeCell ref="C92:C94"/>
    <mergeCell ref="I92:I94"/>
    <mergeCell ref="D93:H93"/>
    <mergeCell ref="A86:A88"/>
    <mergeCell ref="I86:I88"/>
    <mergeCell ref="D87:H87"/>
    <mergeCell ref="A80:A82"/>
    <mergeCell ref="B80:B82"/>
    <mergeCell ref="C80:C82"/>
    <mergeCell ref="I80:I82"/>
    <mergeCell ref="D81:H81"/>
    <mergeCell ref="D82:H82"/>
    <mergeCell ref="A37:A39"/>
    <mergeCell ref="B37:B39"/>
    <mergeCell ref="I37:I39"/>
    <mergeCell ref="A67:A69"/>
    <mergeCell ref="I67:I69"/>
    <mergeCell ref="D68:H68"/>
    <mergeCell ref="D69:H69"/>
    <mergeCell ref="A40:A42"/>
    <mergeCell ref="B40:B42"/>
    <mergeCell ref="I40:I42"/>
    <mergeCell ref="D41:H41"/>
    <mergeCell ref="B49:B51"/>
    <mergeCell ref="C49:C51"/>
    <mergeCell ref="I49:I51"/>
    <mergeCell ref="D50:H50"/>
    <mergeCell ref="D51:H51"/>
    <mergeCell ref="A52:A54"/>
    <mergeCell ref="D60:H60"/>
    <mergeCell ref="I64:I66"/>
    <mergeCell ref="B67:B69"/>
    <mergeCell ref="B43:B45"/>
    <mergeCell ref="I43:I45"/>
    <mergeCell ref="D44:H44"/>
    <mergeCell ref="D38:H38"/>
    <mergeCell ref="A27:A29"/>
    <mergeCell ref="B27:B29"/>
    <mergeCell ref="C27:C29"/>
    <mergeCell ref="I27:I29"/>
    <mergeCell ref="D28:H28"/>
    <mergeCell ref="D29:H29"/>
    <mergeCell ref="I24:I26"/>
    <mergeCell ref="D25:H25"/>
    <mergeCell ref="D20:H20"/>
    <mergeCell ref="A21:A23"/>
    <mergeCell ref="B21:B23"/>
    <mergeCell ref="A18:A20"/>
    <mergeCell ref="A200:I200"/>
    <mergeCell ref="A204:A206"/>
    <mergeCell ref="B204:B206"/>
    <mergeCell ref="D205:H205"/>
    <mergeCell ref="D187:H187"/>
    <mergeCell ref="C197:C199"/>
    <mergeCell ref="D198:H198"/>
    <mergeCell ref="D199:H199"/>
    <mergeCell ref="A228:I228"/>
    <mergeCell ref="A213:A215"/>
    <mergeCell ref="A210:A212"/>
    <mergeCell ref="A207:A209"/>
    <mergeCell ref="B207:B209"/>
    <mergeCell ref="A225:A227"/>
    <mergeCell ref="B225:B227"/>
    <mergeCell ref="B210:B212"/>
    <mergeCell ref="D245:H245"/>
    <mergeCell ref="I191:I193"/>
    <mergeCell ref="D192:H192"/>
    <mergeCell ref="D193:H193"/>
    <mergeCell ref="I185:I187"/>
    <mergeCell ref="I225:I227"/>
    <mergeCell ref="I210:I212"/>
    <mergeCell ref="D226:H226"/>
    <mergeCell ref="D227:H227"/>
    <mergeCell ref="D220:H220"/>
    <mergeCell ref="D221:H221"/>
    <mergeCell ref="D211:H211"/>
    <mergeCell ref="D212:H212"/>
    <mergeCell ref="D203:H203"/>
    <mergeCell ref="I204:I206"/>
    <mergeCell ref="I239:I241"/>
    <mergeCell ref="D240:H240"/>
    <mergeCell ref="D241:H241"/>
    <mergeCell ref="I232:I234"/>
    <mergeCell ref="D233:H233"/>
    <mergeCell ref="D234:H234"/>
    <mergeCell ref="I229:I231"/>
    <mergeCell ref="I207:I209"/>
    <mergeCell ref="D230:H230"/>
    <mergeCell ref="E262:I263"/>
    <mergeCell ref="D247:I247"/>
    <mergeCell ref="D248:I249"/>
    <mergeCell ref="D250:I250"/>
    <mergeCell ref="D251:I252"/>
    <mergeCell ref="E255:F255"/>
    <mergeCell ref="D246:H246"/>
    <mergeCell ref="I216:I218"/>
    <mergeCell ref="C219:C221"/>
    <mergeCell ref="E257:I261"/>
    <mergeCell ref="C222:C224"/>
    <mergeCell ref="C225:C227"/>
    <mergeCell ref="C229:C231"/>
    <mergeCell ref="C232:C234"/>
    <mergeCell ref="A238:I238"/>
    <mergeCell ref="A239:A241"/>
    <mergeCell ref="B239:B241"/>
    <mergeCell ref="C239:C241"/>
    <mergeCell ref="A232:A234"/>
    <mergeCell ref="B232:B234"/>
    <mergeCell ref="A229:A231"/>
    <mergeCell ref="B229:B231"/>
    <mergeCell ref="D231:H231"/>
    <mergeCell ref="A222:A224"/>
    <mergeCell ref="A179:A181"/>
    <mergeCell ref="B179:B181"/>
    <mergeCell ref="B182:B184"/>
    <mergeCell ref="B188:B190"/>
    <mergeCell ref="D208:H208"/>
    <mergeCell ref="D209:H209"/>
    <mergeCell ref="D215:H215"/>
    <mergeCell ref="I219:I221"/>
    <mergeCell ref="I222:I224"/>
    <mergeCell ref="D223:H223"/>
    <mergeCell ref="D224:H224"/>
    <mergeCell ref="D217:H217"/>
    <mergeCell ref="D218:H218"/>
    <mergeCell ref="I213:I215"/>
    <mergeCell ref="D214:H214"/>
    <mergeCell ref="B222:B224"/>
    <mergeCell ref="I182:I184"/>
    <mergeCell ref="I197:I199"/>
    <mergeCell ref="C185:C187"/>
    <mergeCell ref="C191:C193"/>
    <mergeCell ref="C194:C196"/>
    <mergeCell ref="C201:C203"/>
    <mergeCell ref="I201:I203"/>
    <mergeCell ref="D202:H202"/>
    <mergeCell ref="A155:A157"/>
    <mergeCell ref="B155:B157"/>
    <mergeCell ref="A197:A199"/>
    <mergeCell ref="B197:B199"/>
    <mergeCell ref="A182:A184"/>
    <mergeCell ref="A176:A178"/>
    <mergeCell ref="B167:B169"/>
    <mergeCell ref="D39:H39"/>
    <mergeCell ref="D47:H47"/>
    <mergeCell ref="D48:H48"/>
    <mergeCell ref="B52:B54"/>
    <mergeCell ref="A101:A103"/>
    <mergeCell ref="B101:B103"/>
    <mergeCell ref="C101:C103"/>
    <mergeCell ref="D42:H42"/>
    <mergeCell ref="A43:A45"/>
    <mergeCell ref="A46:A48"/>
    <mergeCell ref="B46:B48"/>
    <mergeCell ref="D94:H94"/>
    <mergeCell ref="A98:A100"/>
    <mergeCell ref="B98:B100"/>
    <mergeCell ref="C98:C100"/>
    <mergeCell ref="A49:A51"/>
    <mergeCell ref="D102:H102"/>
    <mergeCell ref="I52:I54"/>
    <mergeCell ref="D53:H53"/>
    <mergeCell ref="D54:H54"/>
    <mergeCell ref="D65:H65"/>
    <mergeCell ref="D66:H66"/>
    <mergeCell ref="C67:C69"/>
    <mergeCell ref="I58:I60"/>
    <mergeCell ref="D59:H59"/>
    <mergeCell ref="D45:H45"/>
    <mergeCell ref="A3:A5"/>
    <mergeCell ref="B3:B5"/>
    <mergeCell ref="C3:C5"/>
    <mergeCell ref="I3:I5"/>
    <mergeCell ref="D4:H4"/>
    <mergeCell ref="D5:H5"/>
    <mergeCell ref="A6:A8"/>
    <mergeCell ref="B6:B8"/>
    <mergeCell ref="C6:C8"/>
    <mergeCell ref="I6:I8"/>
    <mergeCell ref="D7:H7"/>
    <mergeCell ref="D8:H8"/>
    <mergeCell ref="D10:H10"/>
    <mergeCell ref="D11:H11"/>
    <mergeCell ref="A12:A14"/>
    <mergeCell ref="B12:B14"/>
    <mergeCell ref="A15:A17"/>
    <mergeCell ref="B15:B17"/>
    <mergeCell ref="I15:I17"/>
    <mergeCell ref="B24:B26"/>
    <mergeCell ref="D16:H16"/>
    <mergeCell ref="D17:H17"/>
    <mergeCell ref="C12:C14"/>
    <mergeCell ref="C15:C17"/>
    <mergeCell ref="I12:I14"/>
    <mergeCell ref="D13:H13"/>
    <mergeCell ref="D14:H14"/>
    <mergeCell ref="D26:H26"/>
    <mergeCell ref="C24:C26"/>
    <mergeCell ref="I21:I23"/>
    <mergeCell ref="B18:B20"/>
    <mergeCell ref="I18:I20"/>
    <mergeCell ref="D19:H19"/>
    <mergeCell ref="D22:H22"/>
    <mergeCell ref="C18:C20"/>
    <mergeCell ref="C21:C23"/>
    <mergeCell ref="A2:I2"/>
    <mergeCell ref="B194:B196"/>
    <mergeCell ref="A170:A172"/>
    <mergeCell ref="B170:B172"/>
    <mergeCell ref="I170:I172"/>
    <mergeCell ref="D171:H171"/>
    <mergeCell ref="D172:H172"/>
    <mergeCell ref="A61:A63"/>
    <mergeCell ref="B58:B60"/>
    <mergeCell ref="I61:I63"/>
    <mergeCell ref="D62:H62"/>
    <mergeCell ref="D63:H63"/>
    <mergeCell ref="A55:A57"/>
    <mergeCell ref="B55:B57"/>
    <mergeCell ref="I55:I57"/>
    <mergeCell ref="D56:H56"/>
    <mergeCell ref="D57:H57"/>
    <mergeCell ref="A9:A11"/>
    <mergeCell ref="B9:B11"/>
    <mergeCell ref="C9:C11"/>
    <mergeCell ref="I9:I11"/>
    <mergeCell ref="D186:H186"/>
    <mergeCell ref="D23:H23"/>
    <mergeCell ref="A24:A26"/>
    <mergeCell ref="A70:A72"/>
    <mergeCell ref="B70:B72"/>
    <mergeCell ref="C70:C72"/>
    <mergeCell ref="A95:A97"/>
    <mergeCell ref="B95:B97"/>
    <mergeCell ref="C64:C66"/>
    <mergeCell ref="B64:B66"/>
    <mergeCell ref="A64:A66"/>
    <mergeCell ref="A77:A79"/>
    <mergeCell ref="B77:B79"/>
    <mergeCell ref="I95:I97"/>
    <mergeCell ref="D96:H96"/>
    <mergeCell ref="D97:H97"/>
    <mergeCell ref="I70:I72"/>
    <mergeCell ref="D71:H71"/>
    <mergeCell ref="D72:H72"/>
    <mergeCell ref="D74:H74"/>
    <mergeCell ref="A73:A75"/>
    <mergeCell ref="B73:B75"/>
    <mergeCell ref="C73:C75"/>
    <mergeCell ref="C95:C97"/>
    <mergeCell ref="I77:I79"/>
    <mergeCell ref="C86:C88"/>
    <mergeCell ref="C89:C91"/>
    <mergeCell ref="C77:C79"/>
    <mergeCell ref="A89:A91"/>
    <mergeCell ref="B86:B88"/>
    <mergeCell ref="I73:I75"/>
    <mergeCell ref="D75:H75"/>
    <mergeCell ref="B89:B91"/>
    <mergeCell ref="A76:I76"/>
    <mergeCell ref="I89:I91"/>
    <mergeCell ref="D90:H90"/>
    <mergeCell ref="D91:H91"/>
    <mergeCell ref="A149:A151"/>
    <mergeCell ref="B149:B151"/>
    <mergeCell ref="I137:I139"/>
    <mergeCell ref="I134:I136"/>
    <mergeCell ref="D135:H135"/>
    <mergeCell ref="D136:H136"/>
    <mergeCell ref="B134:B136"/>
    <mergeCell ref="A134:A136"/>
    <mergeCell ref="A146:A148"/>
    <mergeCell ref="D138:H138"/>
    <mergeCell ref="D139:H139"/>
    <mergeCell ref="B143:B145"/>
    <mergeCell ref="I146:I148"/>
    <mergeCell ref="D147:H147"/>
    <mergeCell ref="D148:H148"/>
    <mergeCell ref="I143:I145"/>
    <mergeCell ref="A137:A139"/>
    <mergeCell ref="B137:B139"/>
    <mergeCell ref="A140:A142"/>
    <mergeCell ref="B140:B142"/>
    <mergeCell ref="A143:A145"/>
    <mergeCell ref="B128:B130"/>
    <mergeCell ref="A30:I30"/>
    <mergeCell ref="C37:C39"/>
    <mergeCell ref="C40:C42"/>
    <mergeCell ref="C43:C45"/>
    <mergeCell ref="C46:C48"/>
    <mergeCell ref="C52:C54"/>
    <mergeCell ref="C55:C57"/>
    <mergeCell ref="C58:C60"/>
    <mergeCell ref="C61:C63"/>
    <mergeCell ref="B61:B63"/>
    <mergeCell ref="A31:A33"/>
    <mergeCell ref="B31:B33"/>
    <mergeCell ref="C31:C33"/>
    <mergeCell ref="I31:I33"/>
    <mergeCell ref="D32:H32"/>
    <mergeCell ref="D33:H33"/>
    <mergeCell ref="I46:I48"/>
    <mergeCell ref="A34:A36"/>
    <mergeCell ref="B34:B36"/>
    <mergeCell ref="I34:I36"/>
    <mergeCell ref="D35:H35"/>
    <mergeCell ref="D36:H36"/>
    <mergeCell ref="C34:C36"/>
    <mergeCell ref="A58:A60"/>
    <mergeCell ref="A235:A237"/>
    <mergeCell ref="B235:B237"/>
    <mergeCell ref="C235:C237"/>
    <mergeCell ref="I235:I237"/>
    <mergeCell ref="D236:H236"/>
    <mergeCell ref="D237:H237"/>
    <mergeCell ref="A128:A130"/>
    <mergeCell ref="A131:A133"/>
    <mergeCell ref="B131:B133"/>
    <mergeCell ref="C131:C133"/>
    <mergeCell ref="I131:I133"/>
    <mergeCell ref="D132:H132"/>
    <mergeCell ref="D133:H133"/>
    <mergeCell ref="C216:C218"/>
    <mergeCell ref="C137:C139"/>
    <mergeCell ref="C204:C206"/>
    <mergeCell ref="C207:C209"/>
    <mergeCell ref="C210:C212"/>
    <mergeCell ref="C213:C215"/>
    <mergeCell ref="B213:B215"/>
    <mergeCell ref="A194:A196"/>
    <mergeCell ref="B191:B193"/>
    <mergeCell ref="A188:A190"/>
  </mergeCells>
  <pageMargins left="0.7" right="0.7" top="1" bottom="0.75" header="0.3" footer="0.3"/>
  <pageSetup scale="91" fitToHeight="0" orientation="landscape" r:id="rId1"/>
  <headerFooter>
    <oddHeader>&amp;LCIP T-142 Main Street Tier 1 Roundabout Modifications
City of Hilliard&amp;C&amp;"-,Bold"APPENDIX A - BID SCHEDULE&amp;RBidder agrees to perform all work described herein
for the following unit prices or lump sums</oddHeader>
    <oddFooter xml:space="preserve">&amp;C&amp;9Page &amp;P of &amp;N&amp;11
 </oddFooter>
  </headerFooter>
  <rowBreaks count="13" manualBreakCount="13">
    <brk id="20" max="8" man="1"/>
    <brk id="39" max="8" man="1"/>
    <brk id="57" max="8" man="1"/>
    <brk id="75" max="8" man="1"/>
    <brk id="94" max="8" man="1"/>
    <brk id="109" max="8" man="1"/>
    <brk id="127" max="8" man="1"/>
    <brk id="145" max="8" man="1"/>
    <brk id="163" max="8" man="1"/>
    <brk id="181" max="8" man="1"/>
    <brk id="199" max="8" man="1"/>
    <brk id="218" max="8" man="1"/>
    <brk id="237" max="8" man="1"/>
  </rowBreaks>
  <ignoredErrors>
    <ignoredError sqref="I245"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L79"/>
  <sheetViews>
    <sheetView zoomScaleNormal="100" workbookViewId="0">
      <pane xSplit="4" ySplit="3" topLeftCell="E4" activePane="bottomRight" state="frozen"/>
      <selection pane="topRight" activeCell="E1" sqref="E1"/>
      <selection pane="bottomLeft" activeCell="A4" sqref="A4"/>
      <selection pane="bottomRight" activeCell="C84" sqref="C84"/>
    </sheetView>
  </sheetViews>
  <sheetFormatPr defaultRowHeight="15" x14ac:dyDescent="0.25"/>
  <cols>
    <col min="1" max="2" width="8.7109375" style="1" customWidth="1"/>
    <col min="3" max="3" width="23.7109375" style="1" customWidth="1"/>
    <col min="4" max="42" width="8.7109375" style="1" customWidth="1"/>
    <col min="43" max="64" width="9.140625" style="1"/>
  </cols>
  <sheetData>
    <row r="1" spans="1:42" ht="15" customHeight="1" x14ac:dyDescent="0.25">
      <c r="A1" s="2"/>
      <c r="B1" s="2"/>
      <c r="C1" s="13"/>
      <c r="D1" s="19"/>
      <c r="E1" s="9" t="s">
        <v>16</v>
      </c>
      <c r="F1" s="4" t="s">
        <v>16</v>
      </c>
      <c r="G1" s="4" t="s">
        <v>16</v>
      </c>
      <c r="H1" s="4" t="s">
        <v>16</v>
      </c>
      <c r="I1" s="4" t="s">
        <v>16</v>
      </c>
      <c r="J1" s="4" t="s">
        <v>16</v>
      </c>
      <c r="K1" s="4">
        <v>202</v>
      </c>
      <c r="L1" s="4">
        <v>202</v>
      </c>
      <c r="M1" s="4">
        <v>202</v>
      </c>
      <c r="N1" s="4">
        <v>202</v>
      </c>
      <c r="O1" s="4">
        <v>202</v>
      </c>
      <c r="P1" s="4">
        <v>202</v>
      </c>
      <c r="Q1" s="4">
        <v>202</v>
      </c>
      <c r="R1" s="4">
        <v>604</v>
      </c>
      <c r="S1" s="4">
        <v>604</v>
      </c>
      <c r="T1" s="4">
        <v>604</v>
      </c>
      <c r="U1" s="4">
        <v>604</v>
      </c>
      <c r="V1" s="4">
        <v>604</v>
      </c>
      <c r="W1" s="4">
        <v>604</v>
      </c>
      <c r="X1" s="4">
        <v>604</v>
      </c>
      <c r="Y1" s="4">
        <v>607</v>
      </c>
      <c r="Z1" s="4">
        <v>608</v>
      </c>
      <c r="AA1" s="4">
        <v>608</v>
      </c>
      <c r="AB1" s="4">
        <v>807</v>
      </c>
      <c r="AC1" s="4">
        <v>807</v>
      </c>
      <c r="AD1" s="4">
        <v>807</v>
      </c>
      <c r="AE1" s="4">
        <v>901</v>
      </c>
      <c r="AF1" s="4">
        <v>901</v>
      </c>
      <c r="AG1" s="4">
        <v>901</v>
      </c>
      <c r="AH1" s="4">
        <v>901</v>
      </c>
      <c r="AI1" s="4">
        <v>901</v>
      </c>
      <c r="AJ1" s="4">
        <v>901</v>
      </c>
      <c r="AK1" s="4">
        <v>901</v>
      </c>
      <c r="AL1" s="4">
        <v>901</v>
      </c>
      <c r="AM1" s="4"/>
      <c r="AN1" s="4"/>
      <c r="AO1" s="4"/>
      <c r="AP1" s="4"/>
    </row>
    <row r="2" spans="1:42" ht="135" customHeight="1" x14ac:dyDescent="0.25">
      <c r="A2" s="3" t="s">
        <v>0</v>
      </c>
      <c r="B2" s="3" t="s">
        <v>1</v>
      </c>
      <c r="C2" s="8" t="s">
        <v>2</v>
      </c>
      <c r="D2" s="12" t="s">
        <v>3</v>
      </c>
      <c r="E2" s="29" t="s">
        <v>17</v>
      </c>
      <c r="F2" s="7" t="s">
        <v>46</v>
      </c>
      <c r="G2" s="7" t="s">
        <v>47</v>
      </c>
      <c r="H2" s="7" t="s">
        <v>48</v>
      </c>
      <c r="I2" s="7" t="s">
        <v>49</v>
      </c>
      <c r="J2" s="7" t="s">
        <v>128</v>
      </c>
      <c r="K2" s="7" t="s">
        <v>140</v>
      </c>
      <c r="L2" s="7" t="s">
        <v>55</v>
      </c>
      <c r="M2" s="2" t="s">
        <v>20</v>
      </c>
      <c r="N2" s="7" t="s">
        <v>6</v>
      </c>
      <c r="O2" s="7" t="s">
        <v>75</v>
      </c>
      <c r="P2" s="7" t="s">
        <v>76</v>
      </c>
      <c r="Q2" s="7" t="s">
        <v>39</v>
      </c>
      <c r="R2" s="7" t="s">
        <v>24</v>
      </c>
      <c r="S2" s="7" t="s">
        <v>25</v>
      </c>
      <c r="T2" s="7" t="s">
        <v>90</v>
      </c>
      <c r="U2" s="7" t="s">
        <v>114</v>
      </c>
      <c r="V2" s="2" t="s">
        <v>26</v>
      </c>
      <c r="W2" s="2" t="s">
        <v>81</v>
      </c>
      <c r="X2" s="7" t="s">
        <v>136</v>
      </c>
      <c r="Y2" s="7" t="s">
        <v>44</v>
      </c>
      <c r="Z2" s="7" t="s">
        <v>5</v>
      </c>
      <c r="AA2" s="7" t="s">
        <v>22</v>
      </c>
      <c r="AB2" s="7" t="s">
        <v>54</v>
      </c>
      <c r="AC2" s="7" t="s">
        <v>9</v>
      </c>
      <c r="AD2" s="7" t="s">
        <v>13</v>
      </c>
      <c r="AE2" s="7" t="s">
        <v>27</v>
      </c>
      <c r="AF2" s="7" t="s">
        <v>28</v>
      </c>
      <c r="AG2" s="7" t="s">
        <v>29</v>
      </c>
      <c r="AH2" s="7" t="s">
        <v>30</v>
      </c>
      <c r="AI2" s="7" t="s">
        <v>31</v>
      </c>
      <c r="AJ2" s="7" t="s">
        <v>88</v>
      </c>
      <c r="AK2" s="7" t="s">
        <v>112</v>
      </c>
      <c r="AL2" s="7" t="s">
        <v>89</v>
      </c>
      <c r="AM2" s="2"/>
      <c r="AN2" s="2"/>
      <c r="AO2" s="2"/>
      <c r="AP2" s="7"/>
    </row>
    <row r="3" spans="1:42" ht="15" customHeight="1" x14ac:dyDescent="0.25">
      <c r="A3" s="18"/>
      <c r="B3" s="18"/>
      <c r="C3" s="14"/>
      <c r="D3" s="12"/>
      <c r="E3" s="9" t="s">
        <v>4</v>
      </c>
      <c r="F3" s="9" t="s">
        <v>4</v>
      </c>
      <c r="G3" s="9" t="s">
        <v>4</v>
      </c>
      <c r="H3" s="9" t="s">
        <v>4</v>
      </c>
      <c r="I3" s="9" t="s">
        <v>12</v>
      </c>
      <c r="J3" s="9" t="s">
        <v>129</v>
      </c>
      <c r="K3" s="9" t="s">
        <v>141</v>
      </c>
      <c r="L3" s="9" t="s">
        <v>4</v>
      </c>
      <c r="M3" s="9" t="s">
        <v>4</v>
      </c>
      <c r="N3" s="9" t="s">
        <v>4</v>
      </c>
      <c r="O3" s="9" t="s">
        <v>12</v>
      </c>
      <c r="P3" s="9" t="s">
        <v>12</v>
      </c>
      <c r="Q3" s="9" t="s">
        <v>4</v>
      </c>
      <c r="R3" s="9" t="s">
        <v>12</v>
      </c>
      <c r="S3" s="9" t="s">
        <v>12</v>
      </c>
      <c r="T3" s="9" t="s">
        <v>12</v>
      </c>
      <c r="U3" s="9" t="s">
        <v>12</v>
      </c>
      <c r="V3" s="9" t="s">
        <v>12</v>
      </c>
      <c r="W3" s="9" t="s">
        <v>12</v>
      </c>
      <c r="X3" s="9" t="s">
        <v>12</v>
      </c>
      <c r="Y3" s="9" t="s">
        <v>4</v>
      </c>
      <c r="Z3" s="9" t="s">
        <v>12</v>
      </c>
      <c r="AA3" s="9" t="s">
        <v>12</v>
      </c>
      <c r="AB3" s="9" t="s">
        <v>12</v>
      </c>
      <c r="AC3" s="9" t="s">
        <v>12</v>
      </c>
      <c r="AD3" s="9" t="s">
        <v>12</v>
      </c>
      <c r="AE3" s="9" t="s">
        <v>4</v>
      </c>
      <c r="AF3" s="9" t="s">
        <v>4</v>
      </c>
      <c r="AG3" s="9" t="s">
        <v>4</v>
      </c>
      <c r="AH3" s="9" t="s">
        <v>4</v>
      </c>
      <c r="AI3" s="9" t="s">
        <v>4</v>
      </c>
      <c r="AJ3" s="9" t="s">
        <v>4</v>
      </c>
      <c r="AK3" s="9" t="s">
        <v>4</v>
      </c>
      <c r="AL3" s="9" t="s">
        <v>4</v>
      </c>
      <c r="AM3" s="4"/>
      <c r="AN3" s="4"/>
      <c r="AO3" s="9"/>
      <c r="AP3" s="4"/>
    </row>
    <row r="4" spans="1:42" s="1" customFormat="1" x14ac:dyDescent="0.25">
      <c r="A4" s="4"/>
      <c r="B4" s="5"/>
      <c r="C4" s="22" t="s">
        <v>10</v>
      </c>
      <c r="D4" s="6"/>
      <c r="E4" s="9"/>
      <c r="F4" s="9"/>
      <c r="G4" s="9"/>
      <c r="H4" s="9"/>
      <c r="I4" s="9"/>
      <c r="J4" s="9"/>
      <c r="K4" s="9"/>
      <c r="L4" s="9"/>
      <c r="M4" s="9"/>
      <c r="N4" s="9"/>
      <c r="O4" s="9"/>
      <c r="P4" s="9"/>
      <c r="Q4" s="9"/>
      <c r="R4" s="9"/>
      <c r="S4" s="9"/>
      <c r="T4" s="9"/>
      <c r="U4" s="9"/>
      <c r="V4" s="9"/>
      <c r="W4" s="9"/>
      <c r="X4" s="9"/>
      <c r="Y4" s="9"/>
      <c r="Z4" s="9"/>
      <c r="AA4" s="9"/>
      <c r="AB4" s="4"/>
      <c r="AC4" s="4"/>
      <c r="AD4" s="4"/>
      <c r="AE4" s="4"/>
      <c r="AF4" s="4"/>
      <c r="AG4" s="4"/>
      <c r="AH4" s="4"/>
      <c r="AI4" s="4"/>
      <c r="AJ4" s="4"/>
      <c r="AK4" s="4"/>
      <c r="AL4" s="4"/>
      <c r="AM4" s="4"/>
      <c r="AN4" s="4"/>
      <c r="AO4" s="4"/>
      <c r="AP4" s="4"/>
    </row>
    <row r="5" spans="1:42" s="1" customFormat="1" x14ac:dyDescent="0.25">
      <c r="A5" s="4"/>
      <c r="B5" s="5"/>
      <c r="C5" s="10"/>
      <c r="D5" s="6"/>
      <c r="E5" s="9"/>
      <c r="F5" s="9"/>
      <c r="G5" s="9"/>
      <c r="H5" s="9"/>
      <c r="I5" s="9"/>
      <c r="J5" s="9"/>
      <c r="K5" s="9"/>
      <c r="L5" s="9"/>
      <c r="M5" s="9"/>
      <c r="N5" s="9"/>
      <c r="O5" s="9"/>
      <c r="P5" s="9"/>
      <c r="Q5" s="9"/>
      <c r="R5" s="9"/>
      <c r="S5" s="9"/>
      <c r="T5" s="9"/>
      <c r="U5" s="9"/>
      <c r="V5" s="9"/>
      <c r="W5" s="9"/>
      <c r="X5" s="9"/>
      <c r="Y5" s="9"/>
      <c r="Z5" s="9"/>
      <c r="AA5" s="9"/>
      <c r="AB5" s="4"/>
      <c r="AC5" s="4"/>
      <c r="AD5" s="4"/>
      <c r="AE5" s="4"/>
      <c r="AF5" s="4"/>
      <c r="AG5" s="4"/>
      <c r="AH5" s="4"/>
      <c r="AI5" s="4"/>
      <c r="AJ5" s="4"/>
      <c r="AK5" s="4"/>
      <c r="AL5" s="4"/>
      <c r="AM5" s="4"/>
      <c r="AN5" s="4"/>
      <c r="AO5" s="4"/>
      <c r="AP5" s="4"/>
    </row>
    <row r="6" spans="1:42" s="1" customFormat="1" x14ac:dyDescent="0.25">
      <c r="A6" s="4">
        <v>13</v>
      </c>
      <c r="B6" s="5" t="s">
        <v>15</v>
      </c>
      <c r="C6" s="10" t="s">
        <v>11</v>
      </c>
      <c r="D6" s="6" t="s">
        <v>8</v>
      </c>
      <c r="E6" s="9"/>
      <c r="F6" s="9"/>
      <c r="G6" s="9"/>
      <c r="H6" s="9"/>
      <c r="I6" s="9"/>
      <c r="J6" s="9"/>
      <c r="K6" s="9"/>
      <c r="L6" s="9"/>
      <c r="M6" s="9"/>
      <c r="N6" s="9"/>
      <c r="O6" s="9"/>
      <c r="P6" s="9"/>
      <c r="Q6" s="9"/>
      <c r="R6" s="9"/>
      <c r="S6" s="9"/>
      <c r="T6" s="9"/>
      <c r="U6" s="9"/>
      <c r="V6" s="9"/>
      <c r="W6" s="9"/>
      <c r="X6" s="9"/>
      <c r="Y6" s="9"/>
      <c r="Z6" s="9"/>
      <c r="AA6" s="9"/>
      <c r="AB6" s="4"/>
      <c r="AC6" s="4"/>
      <c r="AD6" s="4">
        <v>1</v>
      </c>
      <c r="AE6" s="4"/>
      <c r="AF6" s="4"/>
      <c r="AG6" s="4"/>
      <c r="AH6" s="4"/>
      <c r="AI6" s="4"/>
      <c r="AJ6" s="4"/>
      <c r="AK6" s="4"/>
      <c r="AL6" s="4"/>
      <c r="AM6" s="4"/>
      <c r="AN6" s="4"/>
      <c r="AO6" s="4"/>
      <c r="AP6" s="4"/>
    </row>
    <row r="7" spans="1:42" s="1" customFormat="1" x14ac:dyDescent="0.25">
      <c r="A7" s="4">
        <v>13</v>
      </c>
      <c r="B7" s="5" t="s">
        <v>18</v>
      </c>
      <c r="C7" s="10">
        <v>444.11</v>
      </c>
      <c r="D7" s="6" t="s">
        <v>8</v>
      </c>
      <c r="E7" s="9"/>
      <c r="F7" s="9"/>
      <c r="G7" s="9"/>
      <c r="H7" s="9"/>
      <c r="I7" s="9"/>
      <c r="J7" s="9"/>
      <c r="K7" s="9"/>
      <c r="L7" s="9"/>
      <c r="M7" s="9"/>
      <c r="N7" s="9"/>
      <c r="O7" s="9"/>
      <c r="P7" s="9"/>
      <c r="Q7" s="9"/>
      <c r="R7" s="9"/>
      <c r="S7" s="9"/>
      <c r="T7" s="9"/>
      <c r="U7" s="9"/>
      <c r="V7" s="9"/>
      <c r="W7" s="9"/>
      <c r="X7" s="9"/>
      <c r="Y7" s="9"/>
      <c r="Z7" s="9">
        <v>1</v>
      </c>
      <c r="AA7" s="9">
        <v>2</v>
      </c>
      <c r="AB7" s="4"/>
      <c r="AC7" s="4"/>
      <c r="AD7" s="4"/>
      <c r="AE7" s="4"/>
      <c r="AF7" s="4"/>
      <c r="AG7" s="4"/>
      <c r="AH7" s="4"/>
      <c r="AI7" s="4"/>
      <c r="AJ7" s="4"/>
      <c r="AK7" s="4"/>
      <c r="AL7" s="4"/>
      <c r="AM7" s="4"/>
      <c r="AN7" s="4"/>
      <c r="AO7" s="4"/>
      <c r="AP7" s="4"/>
    </row>
    <row r="8" spans="1:42" s="1" customFormat="1" x14ac:dyDescent="0.25">
      <c r="A8" s="4"/>
      <c r="B8" s="5"/>
      <c r="C8" s="17"/>
      <c r="D8" s="6"/>
      <c r="E8" s="9"/>
      <c r="F8" s="9"/>
      <c r="G8" s="9"/>
      <c r="H8" s="9"/>
      <c r="I8" s="9"/>
      <c r="J8" s="9"/>
      <c r="K8" s="9"/>
      <c r="L8" s="9"/>
      <c r="M8" s="9"/>
      <c r="N8" s="9"/>
      <c r="O8" s="9"/>
      <c r="P8" s="9"/>
      <c r="Q8" s="9"/>
      <c r="R8" s="9"/>
      <c r="S8" s="9"/>
      <c r="T8" s="9"/>
      <c r="U8" s="9"/>
      <c r="V8" s="9"/>
      <c r="W8" s="9"/>
      <c r="X8" s="9"/>
      <c r="Y8" s="9"/>
      <c r="Z8" s="9"/>
      <c r="AA8" s="9"/>
      <c r="AB8" s="4"/>
      <c r="AC8" s="4"/>
      <c r="AD8" s="4"/>
      <c r="AE8" s="4"/>
      <c r="AF8" s="4"/>
      <c r="AG8" s="4"/>
      <c r="AH8" s="4"/>
      <c r="AI8" s="4"/>
      <c r="AJ8" s="4"/>
      <c r="AK8" s="4"/>
      <c r="AL8" s="4"/>
      <c r="AM8" s="4"/>
      <c r="AN8" s="4"/>
      <c r="AO8" s="4"/>
      <c r="AP8" s="4"/>
    </row>
    <row r="9" spans="1:42" s="1" customFormat="1" x14ac:dyDescent="0.25">
      <c r="A9" s="4"/>
      <c r="B9" s="5"/>
      <c r="C9" s="17" t="s">
        <v>23</v>
      </c>
      <c r="D9" s="6"/>
      <c r="E9" s="9"/>
      <c r="F9" s="9"/>
      <c r="G9" s="9"/>
      <c r="H9" s="9"/>
      <c r="I9" s="9"/>
      <c r="J9" s="9"/>
      <c r="K9" s="9"/>
      <c r="L9" s="9"/>
      <c r="M9" s="9"/>
      <c r="N9" s="9"/>
      <c r="O9" s="9"/>
      <c r="P9" s="9"/>
      <c r="Q9" s="9"/>
      <c r="R9" s="9"/>
      <c r="S9" s="9"/>
      <c r="T9" s="9"/>
      <c r="U9" s="9"/>
      <c r="V9" s="9"/>
      <c r="W9" s="9"/>
      <c r="X9" s="9"/>
      <c r="Y9" s="9"/>
      <c r="Z9" s="9"/>
      <c r="AA9" s="9"/>
      <c r="AB9" s="4"/>
      <c r="AC9" s="4"/>
      <c r="AD9" s="4"/>
      <c r="AE9" s="4"/>
      <c r="AF9" s="4"/>
      <c r="AG9" s="4"/>
      <c r="AH9" s="4"/>
      <c r="AI9" s="4"/>
      <c r="AJ9" s="4"/>
      <c r="AK9" s="4"/>
      <c r="AL9" s="4"/>
      <c r="AM9" s="4"/>
      <c r="AN9" s="4"/>
      <c r="AO9" s="4"/>
      <c r="AP9" s="4"/>
    </row>
    <row r="10" spans="1:42" s="1" customFormat="1" x14ac:dyDescent="0.25">
      <c r="A10" s="4">
        <v>13</v>
      </c>
      <c r="B10" s="5" t="s">
        <v>15</v>
      </c>
      <c r="C10" s="10" t="s">
        <v>14</v>
      </c>
      <c r="D10" s="6" t="s">
        <v>8</v>
      </c>
      <c r="E10" s="9"/>
      <c r="F10" s="9"/>
      <c r="G10" s="9"/>
      <c r="H10" s="9"/>
      <c r="I10" s="9"/>
      <c r="J10" s="9"/>
      <c r="K10" s="9"/>
      <c r="L10" s="9"/>
      <c r="M10" s="9"/>
      <c r="N10" s="9"/>
      <c r="O10" s="9"/>
      <c r="P10" s="9"/>
      <c r="Q10" s="9"/>
      <c r="R10" s="9"/>
      <c r="S10" s="9"/>
      <c r="T10" s="9"/>
      <c r="U10" s="9"/>
      <c r="V10" s="9"/>
      <c r="W10" s="9"/>
      <c r="X10" s="9"/>
      <c r="Y10" s="9"/>
      <c r="Z10" s="9"/>
      <c r="AA10" s="9"/>
      <c r="AB10" s="4"/>
      <c r="AC10" s="4">
        <v>1</v>
      </c>
      <c r="AD10" s="4"/>
      <c r="AE10" s="4"/>
      <c r="AF10" s="4"/>
      <c r="AG10" s="4"/>
      <c r="AH10" s="4"/>
      <c r="AI10" s="4"/>
      <c r="AJ10" s="4"/>
      <c r="AK10" s="4"/>
      <c r="AL10" s="4"/>
      <c r="AM10" s="4"/>
      <c r="AN10" s="4"/>
      <c r="AO10" s="4"/>
      <c r="AP10" s="4"/>
    </row>
    <row r="11" spans="1:42" s="1" customFormat="1" x14ac:dyDescent="0.25">
      <c r="A11" s="4">
        <v>13</v>
      </c>
      <c r="B11" s="5" t="s">
        <v>15</v>
      </c>
      <c r="C11" s="10">
        <v>697.43</v>
      </c>
      <c r="D11" s="6" t="s">
        <v>8</v>
      </c>
      <c r="E11" s="9"/>
      <c r="F11" s="9"/>
      <c r="G11" s="9"/>
      <c r="H11" s="9"/>
      <c r="I11" s="9"/>
      <c r="J11" s="9"/>
      <c r="K11" s="9"/>
      <c r="L11" s="9"/>
      <c r="M11" s="9"/>
      <c r="N11" s="9"/>
      <c r="O11" s="9"/>
      <c r="P11" s="9"/>
      <c r="Q11" s="9"/>
      <c r="R11" s="9"/>
      <c r="S11" s="9"/>
      <c r="T11" s="9"/>
      <c r="U11" s="9"/>
      <c r="V11" s="9"/>
      <c r="W11" s="9"/>
      <c r="X11" s="9"/>
      <c r="Y11" s="9"/>
      <c r="Z11" s="9"/>
      <c r="AA11" s="9"/>
      <c r="AB11" s="4"/>
      <c r="AC11" s="4">
        <v>1</v>
      </c>
      <c r="AD11" s="4"/>
      <c r="AE11" s="4"/>
      <c r="AF11" s="4"/>
      <c r="AG11" s="4"/>
      <c r="AH11" s="4"/>
      <c r="AI11" s="4"/>
      <c r="AJ11" s="4"/>
      <c r="AK11" s="4"/>
      <c r="AL11" s="4"/>
      <c r="AM11" s="4"/>
      <c r="AN11" s="4"/>
      <c r="AO11" s="4"/>
      <c r="AP11" s="4"/>
    </row>
    <row r="12" spans="1:42" s="1" customFormat="1" x14ac:dyDescent="0.25">
      <c r="A12" s="4">
        <v>13</v>
      </c>
      <c r="B12" s="5" t="s">
        <v>15</v>
      </c>
      <c r="C12" s="10">
        <v>822.54</v>
      </c>
      <c r="D12" s="6" t="s">
        <v>8</v>
      </c>
      <c r="E12" s="9"/>
      <c r="F12" s="9"/>
      <c r="G12" s="9"/>
      <c r="H12" s="9"/>
      <c r="I12" s="9"/>
      <c r="J12" s="9"/>
      <c r="K12" s="9"/>
      <c r="L12" s="9"/>
      <c r="M12" s="9"/>
      <c r="N12" s="9"/>
      <c r="O12" s="9"/>
      <c r="P12" s="9"/>
      <c r="Q12" s="9"/>
      <c r="R12" s="9"/>
      <c r="S12" s="9"/>
      <c r="T12" s="9"/>
      <c r="U12" s="9"/>
      <c r="V12" s="9"/>
      <c r="W12" s="9"/>
      <c r="X12" s="9"/>
      <c r="Y12" s="9"/>
      <c r="Z12" s="9"/>
      <c r="AA12" s="9"/>
      <c r="AB12" s="4"/>
      <c r="AC12" s="4">
        <v>1</v>
      </c>
      <c r="AD12" s="4"/>
      <c r="AE12" s="4"/>
      <c r="AF12" s="4"/>
      <c r="AG12" s="4"/>
      <c r="AH12" s="4"/>
      <c r="AI12" s="4"/>
      <c r="AJ12" s="4"/>
      <c r="AK12" s="4"/>
      <c r="AL12" s="4"/>
      <c r="AM12" s="4"/>
      <c r="AN12" s="4"/>
      <c r="AO12" s="4"/>
      <c r="AP12" s="4"/>
    </row>
    <row r="13" spans="1:42" s="1" customFormat="1" x14ac:dyDescent="0.25">
      <c r="A13" s="4">
        <v>13</v>
      </c>
      <c r="B13" s="5" t="s">
        <v>15</v>
      </c>
      <c r="C13" s="15">
        <v>824.18</v>
      </c>
      <c r="D13" s="6" t="s">
        <v>8</v>
      </c>
      <c r="E13" s="9"/>
      <c r="F13" s="9"/>
      <c r="G13" s="9"/>
      <c r="H13" s="9"/>
      <c r="I13" s="9"/>
      <c r="J13" s="9"/>
      <c r="K13" s="9"/>
      <c r="L13" s="9"/>
      <c r="M13" s="9"/>
      <c r="N13" s="9"/>
      <c r="O13" s="9"/>
      <c r="P13" s="9"/>
      <c r="Q13" s="9"/>
      <c r="R13" s="9"/>
      <c r="S13" s="9"/>
      <c r="T13" s="9"/>
      <c r="U13" s="9"/>
      <c r="V13" s="9"/>
      <c r="W13" s="9"/>
      <c r="X13" s="9"/>
      <c r="Y13" s="9"/>
      <c r="Z13" s="9"/>
      <c r="AA13" s="9"/>
      <c r="AB13" s="4"/>
      <c r="AC13" s="4"/>
      <c r="AD13" s="4">
        <v>1</v>
      </c>
      <c r="AE13" s="4"/>
      <c r="AF13" s="4"/>
      <c r="AG13" s="4"/>
      <c r="AH13" s="4"/>
      <c r="AI13" s="4"/>
      <c r="AJ13" s="4"/>
      <c r="AK13" s="4"/>
      <c r="AL13" s="4"/>
      <c r="AM13" s="4"/>
      <c r="AN13" s="4"/>
      <c r="AO13" s="4"/>
      <c r="AP13" s="4"/>
    </row>
    <row r="14" spans="1:42" s="1" customFormat="1" x14ac:dyDescent="0.25">
      <c r="A14" s="4">
        <v>14</v>
      </c>
      <c r="B14" s="5" t="s">
        <v>15</v>
      </c>
      <c r="C14" s="10">
        <v>935.88</v>
      </c>
      <c r="D14" s="6" t="s">
        <v>8</v>
      </c>
      <c r="E14" s="9"/>
      <c r="F14" s="9"/>
      <c r="G14" s="9"/>
      <c r="H14" s="9"/>
      <c r="I14" s="9"/>
      <c r="J14" s="9"/>
      <c r="K14" s="9"/>
      <c r="L14" s="9"/>
      <c r="M14" s="9"/>
      <c r="N14" s="9"/>
      <c r="O14" s="9"/>
      <c r="P14" s="9"/>
      <c r="Q14" s="9"/>
      <c r="R14" s="9"/>
      <c r="S14" s="9"/>
      <c r="T14" s="9"/>
      <c r="U14" s="9"/>
      <c r="V14" s="9"/>
      <c r="W14" s="9"/>
      <c r="X14" s="9"/>
      <c r="Y14" s="9"/>
      <c r="Z14" s="9"/>
      <c r="AA14" s="9"/>
      <c r="AB14" s="4"/>
      <c r="AC14" s="4">
        <v>1</v>
      </c>
      <c r="AD14" s="4"/>
      <c r="AE14" s="4"/>
      <c r="AF14" s="4"/>
      <c r="AG14" s="4"/>
      <c r="AH14" s="4"/>
      <c r="AI14" s="4"/>
      <c r="AJ14" s="4"/>
      <c r="AK14" s="4"/>
      <c r="AL14" s="4"/>
      <c r="AM14" s="4"/>
      <c r="AN14" s="4"/>
      <c r="AO14" s="4"/>
      <c r="AP14" s="4"/>
    </row>
    <row r="15" spans="1:42" s="1" customFormat="1" x14ac:dyDescent="0.25">
      <c r="A15" s="4">
        <v>14</v>
      </c>
      <c r="B15" s="5" t="s">
        <v>15</v>
      </c>
      <c r="C15" s="10">
        <v>1072.54</v>
      </c>
      <c r="D15" s="6" t="s">
        <v>8</v>
      </c>
      <c r="E15" s="9"/>
      <c r="F15" s="9"/>
      <c r="G15" s="9"/>
      <c r="H15" s="9"/>
      <c r="I15" s="9"/>
      <c r="J15" s="9"/>
      <c r="K15" s="9"/>
      <c r="L15" s="9"/>
      <c r="M15" s="9"/>
      <c r="N15" s="9"/>
      <c r="O15" s="9"/>
      <c r="P15" s="9"/>
      <c r="Q15" s="9"/>
      <c r="R15" s="9"/>
      <c r="S15" s="9"/>
      <c r="T15" s="9"/>
      <c r="U15" s="9"/>
      <c r="V15" s="9"/>
      <c r="W15" s="9"/>
      <c r="X15" s="9"/>
      <c r="Y15" s="9"/>
      <c r="Z15" s="9"/>
      <c r="AA15" s="9"/>
      <c r="AB15" s="4"/>
      <c r="AC15" s="4">
        <v>1</v>
      </c>
      <c r="AD15" s="4"/>
      <c r="AE15" s="4"/>
      <c r="AF15" s="4"/>
      <c r="AG15" s="4"/>
      <c r="AH15" s="4"/>
      <c r="AI15" s="4"/>
      <c r="AJ15" s="4"/>
      <c r="AK15" s="4"/>
      <c r="AL15" s="4"/>
      <c r="AM15" s="4"/>
      <c r="AN15" s="4"/>
      <c r="AO15" s="4"/>
      <c r="AP15" s="4"/>
    </row>
    <row r="16" spans="1:42" s="1" customFormat="1" x14ac:dyDescent="0.25">
      <c r="A16" s="4">
        <v>14</v>
      </c>
      <c r="B16" s="5" t="s">
        <v>15</v>
      </c>
      <c r="C16" s="23">
        <v>1170.4000000000001</v>
      </c>
      <c r="D16" s="6" t="s">
        <v>8</v>
      </c>
      <c r="E16" s="5"/>
      <c r="F16" s="4"/>
      <c r="G16" s="4"/>
      <c r="H16" s="4"/>
      <c r="I16" s="4"/>
      <c r="J16" s="4"/>
      <c r="K16" s="4"/>
      <c r="L16" s="4"/>
      <c r="M16" s="4"/>
      <c r="N16" s="4"/>
      <c r="O16" s="4"/>
      <c r="P16" s="4"/>
      <c r="Q16" s="4"/>
      <c r="R16" s="4"/>
      <c r="S16" s="4"/>
      <c r="T16" s="4"/>
      <c r="U16" s="4"/>
      <c r="V16" s="4"/>
      <c r="W16" s="4"/>
      <c r="X16" s="4"/>
      <c r="Y16" s="4"/>
      <c r="Z16" s="4"/>
      <c r="AA16" s="4"/>
      <c r="AB16" s="4"/>
      <c r="AC16" s="4"/>
      <c r="AD16" s="4">
        <v>1</v>
      </c>
      <c r="AE16" s="4"/>
      <c r="AF16" s="4"/>
      <c r="AG16" s="4"/>
      <c r="AH16" s="4"/>
      <c r="AI16" s="4"/>
      <c r="AJ16" s="4"/>
      <c r="AK16" s="4"/>
      <c r="AL16" s="4"/>
      <c r="AM16" s="4"/>
      <c r="AN16" s="4"/>
      <c r="AO16" s="4"/>
      <c r="AP16" s="4"/>
    </row>
    <row r="17" spans="1:42" s="1" customFormat="1" x14ac:dyDescent="0.25">
      <c r="A17" s="4">
        <v>14</v>
      </c>
      <c r="B17" s="5" t="s">
        <v>15</v>
      </c>
      <c r="C17" s="23">
        <v>1322.54</v>
      </c>
      <c r="D17" s="6" t="s">
        <v>8</v>
      </c>
      <c r="E17" s="5"/>
      <c r="F17" s="4"/>
      <c r="G17" s="4"/>
      <c r="H17" s="4"/>
      <c r="I17" s="4"/>
      <c r="J17" s="4"/>
      <c r="K17" s="4"/>
      <c r="L17" s="4"/>
      <c r="M17" s="4"/>
      <c r="N17" s="4"/>
      <c r="O17" s="4"/>
      <c r="P17" s="4"/>
      <c r="Q17" s="4"/>
      <c r="R17" s="4"/>
      <c r="S17" s="4"/>
      <c r="T17" s="4"/>
      <c r="U17" s="4"/>
      <c r="V17" s="4"/>
      <c r="W17" s="4"/>
      <c r="X17" s="4"/>
      <c r="Y17" s="4"/>
      <c r="Z17" s="4"/>
      <c r="AA17" s="4"/>
      <c r="AB17" s="4"/>
      <c r="AC17" s="4">
        <v>1</v>
      </c>
      <c r="AD17" s="4"/>
      <c r="AE17" s="4"/>
      <c r="AF17" s="4"/>
      <c r="AG17" s="4"/>
      <c r="AH17" s="4"/>
      <c r="AI17" s="4"/>
      <c r="AJ17" s="4"/>
      <c r="AK17" s="4"/>
      <c r="AL17" s="4"/>
      <c r="AM17" s="4"/>
      <c r="AN17" s="4"/>
      <c r="AO17" s="4"/>
      <c r="AP17" s="4"/>
    </row>
    <row r="18" spans="1:42" s="1" customFormat="1" x14ac:dyDescent="0.25">
      <c r="A18" s="4">
        <v>15</v>
      </c>
      <c r="B18" s="5" t="s">
        <v>15</v>
      </c>
      <c r="C18" s="23">
        <v>1447.61</v>
      </c>
      <c r="D18" s="6" t="s">
        <v>8</v>
      </c>
      <c r="E18" s="9"/>
      <c r="F18" s="9"/>
      <c r="G18" s="9"/>
      <c r="H18" s="9"/>
      <c r="I18" s="9"/>
      <c r="J18" s="9"/>
      <c r="K18" s="9"/>
      <c r="L18" s="9"/>
      <c r="M18" s="9"/>
      <c r="N18" s="9"/>
      <c r="O18" s="9"/>
      <c r="P18" s="9"/>
      <c r="Q18" s="9"/>
      <c r="R18" s="9"/>
      <c r="S18" s="9"/>
      <c r="T18" s="9"/>
      <c r="U18" s="9"/>
      <c r="V18" s="9"/>
      <c r="W18" s="9"/>
      <c r="X18" s="9"/>
      <c r="Y18" s="9"/>
      <c r="Z18" s="9"/>
      <c r="AA18" s="9"/>
      <c r="AB18" s="4"/>
      <c r="AC18" s="4">
        <v>1</v>
      </c>
      <c r="AD18" s="4"/>
      <c r="AE18" s="4"/>
      <c r="AF18" s="4"/>
      <c r="AG18" s="4"/>
      <c r="AH18" s="4"/>
      <c r="AI18" s="4"/>
      <c r="AJ18" s="4"/>
      <c r="AK18" s="4"/>
      <c r="AL18" s="4"/>
      <c r="AM18" s="4"/>
      <c r="AN18" s="4"/>
      <c r="AO18" s="4"/>
      <c r="AP18" s="4"/>
    </row>
    <row r="19" spans="1:42" s="1" customFormat="1" x14ac:dyDescent="0.25">
      <c r="A19" s="4">
        <v>15</v>
      </c>
      <c r="B19" s="5" t="s">
        <v>15</v>
      </c>
      <c r="C19" s="23">
        <v>1562.4</v>
      </c>
      <c r="D19" s="6" t="s">
        <v>8</v>
      </c>
      <c r="E19" s="9"/>
      <c r="F19" s="9"/>
      <c r="G19" s="9"/>
      <c r="H19" s="9"/>
      <c r="I19" s="9"/>
      <c r="J19" s="9"/>
      <c r="K19" s="9"/>
      <c r="L19" s="9"/>
      <c r="M19" s="9"/>
      <c r="N19" s="9"/>
      <c r="O19" s="9"/>
      <c r="P19" s="9"/>
      <c r="Q19" s="9"/>
      <c r="R19" s="9"/>
      <c r="S19" s="9"/>
      <c r="T19" s="9"/>
      <c r="U19" s="9"/>
      <c r="V19" s="9"/>
      <c r="W19" s="9"/>
      <c r="X19" s="9"/>
      <c r="Y19" s="9"/>
      <c r="Z19" s="9"/>
      <c r="AA19" s="9"/>
      <c r="AB19" s="4"/>
      <c r="AC19" s="4"/>
      <c r="AD19" s="4">
        <v>1</v>
      </c>
      <c r="AE19" s="4"/>
      <c r="AF19" s="4"/>
      <c r="AG19" s="4"/>
      <c r="AH19" s="4"/>
      <c r="AI19" s="4"/>
      <c r="AJ19" s="4"/>
      <c r="AK19" s="4"/>
      <c r="AL19" s="4"/>
      <c r="AM19" s="4"/>
      <c r="AN19" s="4"/>
      <c r="AO19" s="4"/>
      <c r="AP19" s="4"/>
    </row>
    <row r="20" spans="1:42" s="1" customFormat="1" x14ac:dyDescent="0.25">
      <c r="A20" s="4">
        <v>15</v>
      </c>
      <c r="B20" s="5" t="s">
        <v>15</v>
      </c>
      <c r="C20" s="23">
        <v>1572.94</v>
      </c>
      <c r="D20" s="6" t="s">
        <v>8</v>
      </c>
      <c r="E20" s="9"/>
      <c r="F20" s="9"/>
      <c r="G20" s="9"/>
      <c r="H20" s="9"/>
      <c r="I20" s="9"/>
      <c r="J20" s="9"/>
      <c r="K20" s="9"/>
      <c r="L20" s="9"/>
      <c r="M20" s="9"/>
      <c r="N20" s="9"/>
      <c r="O20" s="9"/>
      <c r="P20" s="9"/>
      <c r="Q20" s="9"/>
      <c r="R20" s="9"/>
      <c r="S20" s="9"/>
      <c r="T20" s="9"/>
      <c r="U20" s="9"/>
      <c r="V20" s="9"/>
      <c r="W20" s="9"/>
      <c r="X20" s="9"/>
      <c r="Y20" s="9"/>
      <c r="Z20" s="9"/>
      <c r="AA20" s="9"/>
      <c r="AB20" s="4"/>
      <c r="AC20" s="4">
        <v>1</v>
      </c>
      <c r="AD20" s="4"/>
      <c r="AE20" s="4"/>
      <c r="AF20" s="4"/>
      <c r="AG20" s="4"/>
      <c r="AH20" s="4"/>
      <c r="AI20" s="4"/>
      <c r="AJ20" s="4"/>
      <c r="AK20" s="4"/>
      <c r="AL20" s="4"/>
      <c r="AM20" s="4"/>
      <c r="AN20" s="4"/>
      <c r="AO20" s="4"/>
      <c r="AP20" s="4"/>
    </row>
    <row r="21" spans="1:42" s="1" customFormat="1" x14ac:dyDescent="0.25">
      <c r="A21" s="4">
        <v>15</v>
      </c>
      <c r="B21" s="5" t="s">
        <v>15</v>
      </c>
      <c r="C21" s="24">
        <v>1714.01</v>
      </c>
      <c r="D21" s="6" t="s">
        <v>8</v>
      </c>
      <c r="E21" s="9"/>
      <c r="F21" s="9"/>
      <c r="G21" s="9"/>
      <c r="H21" s="9"/>
      <c r="I21" s="9"/>
      <c r="J21" s="9"/>
      <c r="K21" s="9"/>
      <c r="L21" s="9"/>
      <c r="M21" s="9"/>
      <c r="N21" s="9"/>
      <c r="O21" s="9"/>
      <c r="P21" s="9"/>
      <c r="Q21" s="9"/>
      <c r="R21" s="9"/>
      <c r="S21" s="9"/>
      <c r="T21" s="9"/>
      <c r="U21" s="9"/>
      <c r="V21" s="9"/>
      <c r="W21" s="9"/>
      <c r="X21" s="9"/>
      <c r="Y21" s="9"/>
      <c r="Z21" s="9"/>
      <c r="AA21" s="9"/>
      <c r="AB21" s="4"/>
      <c r="AC21" s="4"/>
      <c r="AD21" s="4">
        <v>1</v>
      </c>
      <c r="AE21" s="4"/>
      <c r="AF21" s="4"/>
      <c r="AG21" s="4"/>
      <c r="AH21" s="4"/>
      <c r="AI21" s="4"/>
      <c r="AJ21" s="4"/>
      <c r="AK21" s="4"/>
      <c r="AL21" s="4"/>
      <c r="AM21" s="4"/>
      <c r="AN21" s="4"/>
      <c r="AO21" s="4"/>
      <c r="AP21" s="4"/>
    </row>
    <row r="22" spans="1:42" s="1" customFormat="1" x14ac:dyDescent="0.25">
      <c r="A22" s="4">
        <v>15</v>
      </c>
      <c r="B22" s="5" t="s">
        <v>15</v>
      </c>
      <c r="C22" s="23">
        <v>1810</v>
      </c>
      <c r="D22" s="6" t="s">
        <v>8</v>
      </c>
      <c r="E22" s="9"/>
      <c r="F22" s="9"/>
      <c r="G22" s="9"/>
      <c r="H22" s="9"/>
      <c r="I22" s="9"/>
      <c r="J22" s="9"/>
      <c r="K22" s="9"/>
      <c r="L22" s="9"/>
      <c r="M22" s="9"/>
      <c r="N22" s="9"/>
      <c r="O22" s="9"/>
      <c r="P22" s="9"/>
      <c r="Q22" s="9"/>
      <c r="R22" s="9"/>
      <c r="S22" s="9"/>
      <c r="T22" s="9"/>
      <c r="U22" s="9"/>
      <c r="V22" s="9"/>
      <c r="W22" s="9"/>
      <c r="X22" s="9"/>
      <c r="Y22" s="9"/>
      <c r="Z22" s="9"/>
      <c r="AA22" s="9"/>
      <c r="AB22" s="4"/>
      <c r="AC22" s="4">
        <v>1</v>
      </c>
      <c r="AD22" s="4"/>
      <c r="AE22" s="4"/>
      <c r="AF22" s="4"/>
      <c r="AG22" s="4"/>
      <c r="AH22" s="4"/>
      <c r="AI22" s="4"/>
      <c r="AJ22" s="4"/>
      <c r="AK22" s="4"/>
      <c r="AL22" s="4"/>
      <c r="AM22" s="4"/>
      <c r="AN22" s="4"/>
      <c r="AO22" s="4"/>
      <c r="AP22" s="4"/>
    </row>
    <row r="23" spans="1:42" s="1" customFormat="1" x14ac:dyDescent="0.25">
      <c r="A23" s="4">
        <v>16</v>
      </c>
      <c r="B23" s="5" t="s">
        <v>15</v>
      </c>
      <c r="C23" s="23">
        <v>1925.76</v>
      </c>
      <c r="D23" s="6" t="s">
        <v>8</v>
      </c>
      <c r="E23" s="9"/>
      <c r="F23" s="9"/>
      <c r="G23" s="9"/>
      <c r="H23" s="9"/>
      <c r="I23" s="9"/>
      <c r="J23" s="9"/>
      <c r="K23" s="9"/>
      <c r="L23" s="9"/>
      <c r="M23" s="9"/>
      <c r="N23" s="9"/>
      <c r="O23" s="9"/>
      <c r="P23" s="9"/>
      <c r="Q23" s="9"/>
      <c r="R23" s="9"/>
      <c r="S23" s="9"/>
      <c r="T23" s="9"/>
      <c r="U23" s="9"/>
      <c r="V23" s="9"/>
      <c r="W23" s="9"/>
      <c r="X23" s="9"/>
      <c r="Y23" s="9"/>
      <c r="Z23" s="9"/>
      <c r="AA23" s="9"/>
      <c r="AB23" s="4"/>
      <c r="AC23" s="4">
        <v>1</v>
      </c>
      <c r="AD23" s="4"/>
      <c r="AE23" s="4"/>
      <c r="AF23" s="4"/>
      <c r="AG23" s="4"/>
      <c r="AH23" s="4"/>
      <c r="AI23" s="4"/>
      <c r="AJ23" s="4"/>
      <c r="AK23" s="4"/>
      <c r="AL23" s="4"/>
      <c r="AM23" s="4"/>
      <c r="AN23" s="4"/>
      <c r="AO23" s="4"/>
      <c r="AP23" s="4"/>
    </row>
    <row r="24" spans="1:42" s="1" customFormat="1" x14ac:dyDescent="0.25">
      <c r="A24" s="4"/>
      <c r="B24" s="4"/>
      <c r="C24" s="23"/>
      <c r="D24" s="6"/>
      <c r="E24" s="9"/>
      <c r="F24" s="9"/>
      <c r="G24" s="9"/>
      <c r="H24" s="9"/>
      <c r="I24" s="9"/>
      <c r="J24" s="9"/>
      <c r="K24" s="9"/>
      <c r="L24" s="9"/>
      <c r="M24" s="9"/>
      <c r="N24" s="9"/>
      <c r="O24" s="9"/>
      <c r="P24" s="9"/>
      <c r="Q24" s="9"/>
      <c r="R24" s="9"/>
      <c r="S24" s="9"/>
      <c r="T24" s="9"/>
      <c r="U24" s="9"/>
      <c r="V24" s="9"/>
      <c r="W24" s="9"/>
      <c r="X24" s="9"/>
      <c r="Y24" s="9"/>
      <c r="Z24" s="9"/>
      <c r="AA24" s="9"/>
      <c r="AB24" s="4"/>
      <c r="AC24" s="4"/>
      <c r="AD24" s="4"/>
      <c r="AE24" s="4"/>
      <c r="AF24" s="4"/>
      <c r="AG24" s="4"/>
      <c r="AH24" s="4"/>
      <c r="AI24" s="4"/>
      <c r="AJ24" s="4"/>
      <c r="AK24" s="4"/>
      <c r="AL24" s="4"/>
      <c r="AM24" s="4"/>
      <c r="AN24" s="4"/>
      <c r="AO24" s="4"/>
      <c r="AP24" s="4"/>
    </row>
    <row r="25" spans="1:42" s="1" customFormat="1" x14ac:dyDescent="0.25">
      <c r="A25" s="4">
        <v>13</v>
      </c>
      <c r="B25" s="4" t="s">
        <v>18</v>
      </c>
      <c r="C25" s="23">
        <v>500</v>
      </c>
      <c r="D25" s="6" t="s">
        <v>8</v>
      </c>
      <c r="E25" s="9"/>
      <c r="F25" s="9"/>
      <c r="G25" s="9"/>
      <c r="H25" s="9"/>
      <c r="I25" s="9"/>
      <c r="J25" s="9"/>
      <c r="K25" s="9"/>
      <c r="L25" s="9"/>
      <c r="M25" s="9"/>
      <c r="N25" s="9"/>
      <c r="O25" s="9"/>
      <c r="P25" s="9"/>
      <c r="Q25" s="9"/>
      <c r="R25" s="9"/>
      <c r="S25" s="9"/>
      <c r="T25" s="9"/>
      <c r="U25" s="9"/>
      <c r="V25" s="9"/>
      <c r="W25" s="9"/>
      <c r="X25" s="9"/>
      <c r="Y25" s="9"/>
      <c r="Z25" s="9">
        <v>1</v>
      </c>
      <c r="AA25" s="9">
        <v>2</v>
      </c>
      <c r="AB25" s="4"/>
      <c r="AC25" s="4"/>
      <c r="AD25" s="4"/>
      <c r="AE25" s="4"/>
      <c r="AF25" s="4"/>
      <c r="AG25" s="4"/>
      <c r="AH25" s="4"/>
      <c r="AI25" s="4"/>
      <c r="AJ25" s="4"/>
      <c r="AK25" s="4"/>
      <c r="AL25" s="4"/>
      <c r="AM25" s="4"/>
      <c r="AN25" s="4"/>
      <c r="AO25" s="4"/>
      <c r="AP25" s="4"/>
    </row>
    <row r="26" spans="1:42" s="1" customFormat="1" x14ac:dyDescent="0.25">
      <c r="A26" s="4">
        <v>15</v>
      </c>
      <c r="B26" s="4" t="s">
        <v>18</v>
      </c>
      <c r="C26" s="23" t="s">
        <v>19</v>
      </c>
      <c r="D26" s="6" t="s">
        <v>7</v>
      </c>
      <c r="E26" s="9">
        <v>11</v>
      </c>
      <c r="F26" s="9"/>
      <c r="G26" s="9"/>
      <c r="H26" s="9"/>
      <c r="I26" s="9"/>
      <c r="J26" s="9"/>
      <c r="K26" s="9"/>
      <c r="L26" s="9"/>
      <c r="M26" s="9"/>
      <c r="N26" s="9"/>
      <c r="O26" s="9"/>
      <c r="P26" s="9"/>
      <c r="Q26" s="9"/>
      <c r="R26" s="9"/>
      <c r="S26" s="9"/>
      <c r="T26" s="9"/>
      <c r="U26" s="9"/>
      <c r="V26" s="9"/>
      <c r="W26" s="9"/>
      <c r="X26" s="9"/>
      <c r="Y26" s="9"/>
      <c r="Z26" s="9"/>
      <c r="AA26" s="9"/>
      <c r="AB26" s="4"/>
      <c r="AC26" s="4"/>
      <c r="AD26" s="4"/>
      <c r="AE26" s="4"/>
      <c r="AF26" s="4"/>
      <c r="AG26" s="4"/>
      <c r="AH26" s="4"/>
      <c r="AI26" s="4"/>
      <c r="AJ26" s="4"/>
      <c r="AK26" s="4"/>
      <c r="AL26" s="4"/>
      <c r="AM26" s="4"/>
      <c r="AN26" s="4"/>
      <c r="AO26" s="4"/>
      <c r="AP26" s="4"/>
    </row>
    <row r="27" spans="1:42" s="1" customFormat="1" x14ac:dyDescent="0.25">
      <c r="A27" s="4">
        <v>16</v>
      </c>
      <c r="B27" s="4" t="s">
        <v>18</v>
      </c>
      <c r="C27" s="23">
        <v>1945</v>
      </c>
      <c r="D27" s="6" t="s">
        <v>8</v>
      </c>
      <c r="E27" s="9"/>
      <c r="F27" s="9"/>
      <c r="G27" s="9"/>
      <c r="H27" s="9"/>
      <c r="I27" s="9"/>
      <c r="J27" s="9"/>
      <c r="K27" s="9"/>
      <c r="L27" s="9"/>
      <c r="M27" s="9"/>
      <c r="N27" s="9"/>
      <c r="O27" s="9"/>
      <c r="P27" s="9"/>
      <c r="Q27" s="9"/>
      <c r="R27" s="9"/>
      <c r="S27" s="9"/>
      <c r="T27" s="9"/>
      <c r="U27" s="9"/>
      <c r="V27" s="9"/>
      <c r="W27" s="9"/>
      <c r="X27" s="9"/>
      <c r="Y27" s="9"/>
      <c r="Z27" s="9">
        <v>1</v>
      </c>
      <c r="AA27" s="9">
        <v>2</v>
      </c>
      <c r="AB27" s="4"/>
      <c r="AC27" s="4"/>
      <c r="AD27" s="4"/>
      <c r="AE27" s="4"/>
      <c r="AF27" s="4"/>
      <c r="AG27" s="4"/>
      <c r="AH27" s="4"/>
      <c r="AI27" s="4"/>
      <c r="AJ27" s="4"/>
      <c r="AK27" s="4"/>
      <c r="AL27" s="4"/>
      <c r="AM27" s="4"/>
      <c r="AN27" s="4"/>
      <c r="AO27" s="4"/>
      <c r="AP27" s="4"/>
    </row>
    <row r="28" spans="1:42" s="1" customFormat="1" x14ac:dyDescent="0.25">
      <c r="A28" s="4">
        <v>16</v>
      </c>
      <c r="B28" s="4" t="s">
        <v>18</v>
      </c>
      <c r="C28" s="23" t="s">
        <v>21</v>
      </c>
      <c r="D28" s="6" t="s">
        <v>8</v>
      </c>
      <c r="E28" s="9"/>
      <c r="F28" s="9"/>
      <c r="G28" s="9"/>
      <c r="H28" s="9"/>
      <c r="I28" s="9"/>
      <c r="J28" s="9"/>
      <c r="K28" s="9"/>
      <c r="L28" s="9"/>
      <c r="M28" s="9">
        <f>33+42</f>
        <v>75</v>
      </c>
      <c r="N28" s="9">
        <v>2</v>
      </c>
      <c r="O28" s="9"/>
      <c r="P28" s="9"/>
      <c r="Q28" s="9"/>
      <c r="R28" s="9"/>
      <c r="S28" s="9"/>
      <c r="T28" s="9"/>
      <c r="U28" s="9"/>
      <c r="V28" s="9"/>
      <c r="W28" s="9"/>
      <c r="X28" s="9"/>
      <c r="Y28" s="9"/>
      <c r="Z28" s="9"/>
      <c r="AA28" s="9"/>
      <c r="AB28" s="4"/>
      <c r="AC28" s="4"/>
      <c r="AD28" s="4"/>
      <c r="AE28" s="4"/>
      <c r="AF28" s="4"/>
      <c r="AG28" s="4"/>
      <c r="AH28" s="4"/>
      <c r="AI28" s="4"/>
      <c r="AJ28" s="4"/>
      <c r="AK28" s="4"/>
      <c r="AL28" s="4"/>
      <c r="AM28" s="4"/>
      <c r="AN28" s="4"/>
      <c r="AO28" s="4"/>
      <c r="AP28" s="4"/>
    </row>
    <row r="29" spans="1:42" s="1" customFormat="1" x14ac:dyDescent="0.25">
      <c r="A29" s="4"/>
      <c r="B29" s="4"/>
      <c r="C29" s="23"/>
      <c r="D29" s="6"/>
      <c r="E29" s="9"/>
      <c r="F29" s="9"/>
      <c r="G29" s="9"/>
      <c r="H29" s="9"/>
      <c r="I29" s="9"/>
      <c r="J29" s="9"/>
      <c r="K29" s="9"/>
      <c r="L29" s="9"/>
      <c r="M29" s="9"/>
      <c r="N29" s="9"/>
      <c r="O29" s="9"/>
      <c r="P29" s="9"/>
      <c r="Q29" s="9"/>
      <c r="R29" s="9"/>
      <c r="S29" s="9"/>
      <c r="T29" s="9"/>
      <c r="U29" s="9"/>
      <c r="V29" s="9"/>
      <c r="W29" s="9"/>
      <c r="X29" s="9"/>
      <c r="Y29" s="9"/>
      <c r="Z29" s="9"/>
      <c r="AA29" s="9"/>
      <c r="AB29" s="4"/>
      <c r="AC29" s="4"/>
      <c r="AD29" s="4"/>
      <c r="AE29" s="4"/>
      <c r="AF29" s="4"/>
      <c r="AG29" s="4"/>
      <c r="AH29" s="4"/>
      <c r="AI29" s="4"/>
      <c r="AJ29" s="4"/>
      <c r="AK29" s="4"/>
      <c r="AL29" s="4"/>
      <c r="AM29" s="4"/>
      <c r="AN29" s="4"/>
      <c r="AO29" s="4"/>
      <c r="AP29" s="4"/>
    </row>
    <row r="30" spans="1:42" s="1" customFormat="1" x14ac:dyDescent="0.25">
      <c r="A30" s="4">
        <v>15</v>
      </c>
      <c r="B30" s="4" t="s">
        <v>32</v>
      </c>
      <c r="C30" s="23" t="s">
        <v>33</v>
      </c>
      <c r="D30" s="6" t="s">
        <v>7</v>
      </c>
      <c r="E30" s="9"/>
      <c r="F30" s="9"/>
      <c r="G30" s="9"/>
      <c r="H30" s="9"/>
      <c r="I30" s="9"/>
      <c r="J30" s="9"/>
      <c r="K30" s="9"/>
      <c r="L30" s="9"/>
      <c r="M30" s="9"/>
      <c r="N30" s="9"/>
      <c r="O30" s="9"/>
      <c r="P30" s="9"/>
      <c r="Q30" s="9"/>
      <c r="R30" s="9">
        <v>1</v>
      </c>
      <c r="S30" s="9"/>
      <c r="T30" s="9"/>
      <c r="U30" s="9"/>
      <c r="V30" s="9"/>
      <c r="W30" s="9"/>
      <c r="X30" s="9"/>
      <c r="Y30" s="9"/>
      <c r="Z30" s="9"/>
      <c r="AA30" s="9"/>
      <c r="AB30" s="4"/>
      <c r="AC30" s="4"/>
      <c r="AD30" s="4"/>
      <c r="AE30" s="4"/>
      <c r="AF30" s="4"/>
      <c r="AG30" s="4"/>
      <c r="AH30" s="4">
        <v>44</v>
      </c>
      <c r="AI30" s="4"/>
      <c r="AJ30" s="4"/>
      <c r="AK30" s="4"/>
      <c r="AL30" s="4"/>
      <c r="AM30" s="4"/>
      <c r="AN30" s="4"/>
      <c r="AO30" s="4"/>
      <c r="AP30" s="4"/>
    </row>
    <row r="31" spans="1:42" s="1" customFormat="1" x14ac:dyDescent="0.25">
      <c r="A31" s="4" t="s">
        <v>35</v>
      </c>
      <c r="B31" s="4" t="s">
        <v>32</v>
      </c>
      <c r="C31" s="25" t="s">
        <v>34</v>
      </c>
      <c r="D31" s="6" t="s">
        <v>7</v>
      </c>
      <c r="E31" s="9"/>
      <c r="F31" s="9"/>
      <c r="G31" s="9"/>
      <c r="H31" s="9"/>
      <c r="I31" s="9"/>
      <c r="J31" s="9"/>
      <c r="K31" s="9"/>
      <c r="L31" s="9"/>
      <c r="M31" s="9"/>
      <c r="N31" s="9"/>
      <c r="O31" s="9"/>
      <c r="P31" s="9"/>
      <c r="Q31" s="9"/>
      <c r="R31" s="9">
        <v>1</v>
      </c>
      <c r="S31" s="9">
        <v>2</v>
      </c>
      <c r="T31" s="9"/>
      <c r="U31" s="9"/>
      <c r="V31" s="9"/>
      <c r="W31" s="9"/>
      <c r="X31" s="9"/>
      <c r="Y31" s="9"/>
      <c r="Z31" s="9"/>
      <c r="AA31" s="9"/>
      <c r="AB31" s="4"/>
      <c r="AC31" s="4"/>
      <c r="AD31" s="4"/>
      <c r="AE31" s="4"/>
      <c r="AF31" s="4">
        <f>146+43</f>
        <v>189</v>
      </c>
      <c r="AG31" s="4">
        <v>42</v>
      </c>
      <c r="AH31" s="4"/>
      <c r="AI31" s="4"/>
      <c r="AJ31" s="4"/>
      <c r="AK31" s="4"/>
      <c r="AL31" s="4"/>
      <c r="AM31" s="4"/>
      <c r="AN31" s="4"/>
      <c r="AO31" s="4"/>
      <c r="AP31" s="4"/>
    </row>
    <row r="32" spans="1:42" s="1" customFormat="1" x14ac:dyDescent="0.25">
      <c r="A32" s="4"/>
      <c r="B32" s="4"/>
      <c r="C32" s="24"/>
      <c r="D32" s="6"/>
      <c r="E32" s="9"/>
      <c r="F32" s="9"/>
      <c r="G32" s="9"/>
      <c r="H32" s="9"/>
      <c r="I32" s="9"/>
      <c r="J32" s="9"/>
      <c r="K32" s="9"/>
      <c r="L32" s="9"/>
      <c r="M32" s="9"/>
      <c r="N32" s="9"/>
      <c r="O32" s="9"/>
      <c r="P32" s="9"/>
      <c r="Q32" s="9"/>
      <c r="R32" s="9"/>
      <c r="S32" s="9"/>
      <c r="T32" s="9"/>
      <c r="U32" s="9"/>
      <c r="V32" s="9"/>
      <c r="W32" s="9"/>
      <c r="X32" s="9"/>
      <c r="Y32" s="9"/>
      <c r="Z32" s="9"/>
      <c r="AA32" s="9"/>
      <c r="AB32" s="4"/>
      <c r="AC32" s="4"/>
      <c r="AD32" s="4"/>
      <c r="AE32" s="4"/>
      <c r="AF32" s="4"/>
      <c r="AG32" s="4"/>
      <c r="AH32" s="4"/>
      <c r="AI32" s="4"/>
      <c r="AJ32" s="4"/>
      <c r="AK32" s="4"/>
      <c r="AL32" s="4"/>
      <c r="AM32" s="4"/>
      <c r="AN32" s="4"/>
      <c r="AO32" s="4"/>
      <c r="AP32" s="4"/>
    </row>
    <row r="33" spans="1:42" s="1" customFormat="1" x14ac:dyDescent="0.25">
      <c r="A33" s="4"/>
      <c r="B33" s="4"/>
      <c r="C33" s="26" t="s">
        <v>36</v>
      </c>
      <c r="D33" s="6"/>
      <c r="E33" s="9"/>
      <c r="F33" s="9"/>
      <c r="G33" s="9"/>
      <c r="H33" s="9"/>
      <c r="I33" s="9"/>
      <c r="J33" s="9"/>
      <c r="K33" s="9"/>
      <c r="L33" s="9"/>
      <c r="M33" s="9"/>
      <c r="N33" s="9"/>
      <c r="O33" s="9"/>
      <c r="P33" s="9"/>
      <c r="Q33" s="9"/>
      <c r="R33" s="9"/>
      <c r="S33" s="9"/>
      <c r="T33" s="9"/>
      <c r="U33" s="9"/>
      <c r="V33" s="9"/>
      <c r="W33" s="9"/>
      <c r="X33" s="9"/>
      <c r="Y33" s="9"/>
      <c r="Z33" s="9"/>
      <c r="AA33" s="9"/>
      <c r="AB33" s="4"/>
      <c r="AC33" s="4"/>
      <c r="AD33" s="4"/>
      <c r="AE33" s="4"/>
      <c r="AF33" s="4"/>
      <c r="AG33" s="4"/>
      <c r="AH33" s="4"/>
      <c r="AI33" s="4"/>
      <c r="AJ33" s="4"/>
      <c r="AK33" s="4"/>
      <c r="AL33" s="4"/>
      <c r="AM33" s="4"/>
      <c r="AN33" s="4"/>
      <c r="AO33" s="4"/>
      <c r="AP33" s="4"/>
    </row>
    <row r="34" spans="1:42" s="1" customFormat="1" x14ac:dyDescent="0.25">
      <c r="A34" s="4"/>
      <c r="B34" s="4"/>
      <c r="C34" s="24"/>
      <c r="D34" s="6"/>
      <c r="E34" s="9"/>
      <c r="F34" s="9"/>
      <c r="G34" s="9"/>
      <c r="H34" s="9"/>
      <c r="I34" s="9"/>
      <c r="J34" s="9"/>
      <c r="K34" s="9"/>
      <c r="L34" s="9"/>
      <c r="M34" s="9"/>
      <c r="N34" s="9"/>
      <c r="O34" s="9"/>
      <c r="P34" s="9"/>
      <c r="Q34" s="9"/>
      <c r="R34" s="9"/>
      <c r="S34" s="9"/>
      <c r="T34" s="9"/>
      <c r="U34" s="9"/>
      <c r="V34" s="9"/>
      <c r="W34" s="9"/>
      <c r="X34" s="9"/>
      <c r="Y34" s="9"/>
      <c r="Z34" s="9"/>
      <c r="AA34" s="9"/>
      <c r="AB34" s="4"/>
      <c r="AC34" s="4"/>
      <c r="AD34" s="4"/>
      <c r="AE34" s="4"/>
      <c r="AF34" s="4"/>
      <c r="AG34" s="4"/>
      <c r="AH34" s="4"/>
      <c r="AI34" s="4"/>
      <c r="AJ34" s="4"/>
      <c r="AK34" s="4"/>
      <c r="AL34" s="4"/>
      <c r="AM34" s="4"/>
      <c r="AN34" s="4"/>
      <c r="AO34" s="4"/>
      <c r="AP34" s="4"/>
    </row>
    <row r="35" spans="1:42" s="1" customFormat="1" x14ac:dyDescent="0.25">
      <c r="A35" s="4">
        <v>16</v>
      </c>
      <c r="B35" s="4" t="s">
        <v>15</v>
      </c>
      <c r="C35" s="24">
        <v>2023.82</v>
      </c>
      <c r="D35" s="6" t="s">
        <v>8</v>
      </c>
      <c r="E35" s="9"/>
      <c r="F35" s="9"/>
      <c r="G35" s="9"/>
      <c r="H35" s="9"/>
      <c r="I35" s="9"/>
      <c r="J35" s="9"/>
      <c r="K35" s="9"/>
      <c r="L35" s="9"/>
      <c r="M35" s="9"/>
      <c r="N35" s="9"/>
      <c r="O35" s="9"/>
      <c r="P35" s="9"/>
      <c r="Q35" s="9"/>
      <c r="R35" s="9"/>
      <c r="S35" s="9"/>
      <c r="T35" s="9"/>
      <c r="U35" s="9"/>
      <c r="V35" s="9"/>
      <c r="W35" s="9"/>
      <c r="X35" s="9"/>
      <c r="Y35" s="9"/>
      <c r="Z35" s="9"/>
      <c r="AA35" s="9"/>
      <c r="AB35" s="4"/>
      <c r="AC35" s="4">
        <v>1</v>
      </c>
      <c r="AD35" s="4"/>
      <c r="AE35" s="4"/>
      <c r="AF35" s="4"/>
      <c r="AG35" s="4"/>
      <c r="AH35" s="4"/>
      <c r="AI35" s="4"/>
      <c r="AJ35" s="4"/>
      <c r="AK35" s="4"/>
      <c r="AL35" s="4"/>
      <c r="AM35" s="4"/>
      <c r="AN35" s="4"/>
      <c r="AO35" s="4"/>
      <c r="AP35" s="4"/>
    </row>
    <row r="36" spans="1:42" s="1" customFormat="1" x14ac:dyDescent="0.25">
      <c r="A36" s="4">
        <v>16</v>
      </c>
      <c r="B36" s="4" t="s">
        <v>15</v>
      </c>
      <c r="C36" s="24">
        <v>2027.85</v>
      </c>
      <c r="D36" s="6" t="s">
        <v>8</v>
      </c>
      <c r="E36" s="9"/>
      <c r="F36" s="9"/>
      <c r="G36" s="9"/>
      <c r="H36" s="9"/>
      <c r="I36" s="9"/>
      <c r="J36" s="9"/>
      <c r="K36" s="9"/>
      <c r="L36" s="9"/>
      <c r="M36" s="9"/>
      <c r="N36" s="9"/>
      <c r="O36" s="9"/>
      <c r="P36" s="9"/>
      <c r="Q36" s="9"/>
      <c r="R36" s="9"/>
      <c r="S36" s="9"/>
      <c r="T36" s="9"/>
      <c r="U36" s="9"/>
      <c r="V36" s="9"/>
      <c r="W36" s="9"/>
      <c r="X36" s="9"/>
      <c r="Y36" s="9"/>
      <c r="Z36" s="9"/>
      <c r="AA36" s="9"/>
      <c r="AB36" s="4"/>
      <c r="AC36" s="4">
        <v>1</v>
      </c>
      <c r="AD36" s="4"/>
      <c r="AE36" s="4"/>
      <c r="AF36" s="4"/>
      <c r="AG36" s="4"/>
      <c r="AH36" s="4"/>
      <c r="AI36" s="4"/>
      <c r="AJ36" s="4"/>
      <c r="AK36" s="4"/>
      <c r="AL36" s="4"/>
      <c r="AM36" s="4"/>
      <c r="AN36" s="4"/>
      <c r="AO36" s="4"/>
      <c r="AP36" s="4"/>
    </row>
    <row r="37" spans="1:42" s="1" customFormat="1" x14ac:dyDescent="0.25">
      <c r="A37" s="4">
        <v>16</v>
      </c>
      <c r="B37" s="4" t="s">
        <v>15</v>
      </c>
      <c r="C37" s="24">
        <v>2191.33</v>
      </c>
      <c r="D37" s="6" t="s">
        <v>8</v>
      </c>
      <c r="E37" s="9"/>
      <c r="F37" s="9"/>
      <c r="G37" s="9"/>
      <c r="H37" s="9"/>
      <c r="I37" s="9"/>
      <c r="J37" s="9"/>
      <c r="K37" s="9"/>
      <c r="L37" s="9"/>
      <c r="M37" s="9"/>
      <c r="N37" s="9"/>
      <c r="O37" s="9"/>
      <c r="P37" s="9"/>
      <c r="Q37" s="9"/>
      <c r="R37" s="9"/>
      <c r="S37" s="9"/>
      <c r="T37" s="9"/>
      <c r="U37" s="9"/>
      <c r="V37" s="9"/>
      <c r="W37" s="9"/>
      <c r="X37" s="9"/>
      <c r="Y37" s="9"/>
      <c r="Z37" s="9"/>
      <c r="AA37" s="9"/>
      <c r="AB37" s="4"/>
      <c r="AC37" s="4">
        <v>1</v>
      </c>
      <c r="AD37" s="4"/>
      <c r="AE37" s="4"/>
      <c r="AF37" s="4"/>
      <c r="AG37" s="4"/>
      <c r="AH37" s="4"/>
      <c r="AI37" s="4"/>
      <c r="AJ37" s="4"/>
      <c r="AK37" s="4"/>
      <c r="AL37" s="4"/>
      <c r="AM37" s="4"/>
      <c r="AN37" s="4"/>
      <c r="AO37" s="4"/>
      <c r="AP37" s="4"/>
    </row>
    <row r="38" spans="1:42" s="1" customFormat="1" x14ac:dyDescent="0.25">
      <c r="A38" s="4">
        <v>16</v>
      </c>
      <c r="B38" s="4" t="s">
        <v>15</v>
      </c>
      <c r="C38" s="27">
        <v>2289.7800000000002</v>
      </c>
      <c r="D38" s="6" t="s">
        <v>8</v>
      </c>
      <c r="E38" s="9"/>
      <c r="F38" s="9"/>
      <c r="G38" s="9"/>
      <c r="H38" s="9"/>
      <c r="I38" s="9"/>
      <c r="J38" s="9"/>
      <c r="K38" s="9"/>
      <c r="L38" s="9"/>
      <c r="M38" s="9"/>
      <c r="N38" s="9"/>
      <c r="O38" s="9"/>
      <c r="P38" s="9"/>
      <c r="Q38" s="9"/>
      <c r="R38" s="9"/>
      <c r="S38" s="9"/>
      <c r="T38" s="9"/>
      <c r="U38" s="9"/>
      <c r="V38" s="9"/>
      <c r="W38" s="9"/>
      <c r="X38" s="9"/>
      <c r="Y38" s="9"/>
      <c r="Z38" s="9"/>
      <c r="AA38" s="9"/>
      <c r="AB38" s="4"/>
      <c r="AC38" s="4"/>
      <c r="AD38" s="4">
        <v>1</v>
      </c>
      <c r="AE38" s="4"/>
      <c r="AF38" s="4"/>
      <c r="AG38" s="4"/>
      <c r="AH38" s="4"/>
      <c r="AI38" s="4"/>
      <c r="AJ38" s="4"/>
      <c r="AK38" s="4"/>
      <c r="AL38" s="4"/>
      <c r="AM38" s="4"/>
      <c r="AN38" s="4"/>
      <c r="AO38" s="4"/>
      <c r="AP38" s="4"/>
    </row>
    <row r="39" spans="1:42" s="1" customFormat="1" x14ac:dyDescent="0.25">
      <c r="A39" s="4">
        <v>17</v>
      </c>
      <c r="B39" s="4" t="s">
        <v>15</v>
      </c>
      <c r="C39" s="27">
        <v>2519.87</v>
      </c>
      <c r="D39" s="6" t="s">
        <v>8</v>
      </c>
      <c r="E39" s="9"/>
      <c r="F39" s="9"/>
      <c r="G39" s="9"/>
      <c r="H39" s="9"/>
      <c r="I39" s="9"/>
      <c r="J39" s="9"/>
      <c r="K39" s="9"/>
      <c r="L39" s="9"/>
      <c r="M39" s="9"/>
      <c r="N39" s="9"/>
      <c r="O39" s="9"/>
      <c r="P39" s="9"/>
      <c r="Q39" s="9"/>
      <c r="R39" s="9"/>
      <c r="S39" s="9"/>
      <c r="T39" s="9"/>
      <c r="U39" s="9"/>
      <c r="V39" s="9"/>
      <c r="W39" s="9"/>
      <c r="X39" s="9"/>
      <c r="Y39" s="9"/>
      <c r="Z39" s="9"/>
      <c r="AA39" s="9"/>
      <c r="AB39" s="4"/>
      <c r="AC39" s="4">
        <v>1</v>
      </c>
      <c r="AD39" s="4"/>
      <c r="AE39" s="4"/>
      <c r="AF39" s="4"/>
      <c r="AG39" s="4"/>
      <c r="AH39" s="4"/>
      <c r="AI39" s="4"/>
      <c r="AJ39" s="4"/>
      <c r="AK39" s="4"/>
      <c r="AL39" s="4"/>
      <c r="AM39" s="4"/>
      <c r="AN39" s="4"/>
      <c r="AO39" s="4"/>
      <c r="AP39" s="4"/>
    </row>
    <row r="40" spans="1:42" s="1" customFormat="1" x14ac:dyDescent="0.25">
      <c r="A40" s="4">
        <v>17</v>
      </c>
      <c r="B40" s="4" t="s">
        <v>15</v>
      </c>
      <c r="C40" s="27">
        <v>2693.73</v>
      </c>
      <c r="D40" s="6" t="s">
        <v>8</v>
      </c>
      <c r="E40" s="9"/>
      <c r="F40" s="9"/>
      <c r="G40" s="9"/>
      <c r="H40" s="9"/>
      <c r="I40" s="9"/>
      <c r="J40" s="9"/>
      <c r="K40" s="9"/>
      <c r="L40" s="9"/>
      <c r="M40" s="9"/>
      <c r="N40" s="9"/>
      <c r="O40" s="9"/>
      <c r="P40" s="9"/>
      <c r="Q40" s="9"/>
      <c r="R40" s="9"/>
      <c r="S40" s="9"/>
      <c r="T40" s="9"/>
      <c r="U40" s="9"/>
      <c r="V40" s="9"/>
      <c r="W40" s="9"/>
      <c r="X40" s="9"/>
      <c r="Y40" s="9"/>
      <c r="Z40" s="9"/>
      <c r="AA40" s="9"/>
      <c r="AB40" s="4"/>
      <c r="AC40" s="4">
        <v>1</v>
      </c>
      <c r="AD40" s="4"/>
      <c r="AE40" s="4"/>
      <c r="AF40" s="4"/>
      <c r="AG40" s="4"/>
      <c r="AH40" s="4"/>
      <c r="AI40" s="4"/>
      <c r="AJ40" s="4"/>
      <c r="AK40" s="4"/>
      <c r="AL40" s="4"/>
      <c r="AM40" s="4"/>
      <c r="AN40" s="4"/>
      <c r="AO40" s="4"/>
      <c r="AP40" s="4"/>
    </row>
    <row r="41" spans="1:42" s="1" customFormat="1" x14ac:dyDescent="0.25">
      <c r="A41" s="4">
        <v>17</v>
      </c>
      <c r="B41" s="4" t="s">
        <v>15</v>
      </c>
      <c r="C41" s="27">
        <v>2708.78</v>
      </c>
      <c r="D41" s="6" t="s">
        <v>8</v>
      </c>
      <c r="E41" s="9"/>
      <c r="F41" s="9"/>
      <c r="G41" s="9"/>
      <c r="H41" s="9"/>
      <c r="I41" s="9"/>
      <c r="J41" s="9"/>
      <c r="K41" s="9"/>
      <c r="L41" s="9"/>
      <c r="M41" s="9"/>
      <c r="N41" s="9"/>
      <c r="O41" s="9"/>
      <c r="P41" s="9"/>
      <c r="Q41" s="9"/>
      <c r="R41" s="9"/>
      <c r="S41" s="9"/>
      <c r="T41" s="9"/>
      <c r="U41" s="9"/>
      <c r="V41" s="9"/>
      <c r="W41" s="9"/>
      <c r="X41" s="9"/>
      <c r="Y41" s="9"/>
      <c r="Z41" s="9"/>
      <c r="AA41" s="9"/>
      <c r="AB41" s="4"/>
      <c r="AC41" s="4"/>
      <c r="AD41" s="4">
        <v>1</v>
      </c>
      <c r="AE41" s="4"/>
      <c r="AF41" s="4"/>
      <c r="AG41" s="4"/>
      <c r="AH41" s="4"/>
      <c r="AI41" s="4"/>
      <c r="AJ41" s="4"/>
      <c r="AK41" s="4"/>
      <c r="AL41" s="4"/>
      <c r="AM41" s="4"/>
      <c r="AN41" s="4"/>
      <c r="AO41" s="4"/>
      <c r="AP41" s="4"/>
    </row>
    <row r="42" spans="1:42" s="1" customFormat="1" x14ac:dyDescent="0.25">
      <c r="A42" s="4">
        <v>18</v>
      </c>
      <c r="B42" s="4" t="s">
        <v>15</v>
      </c>
      <c r="C42" s="27">
        <v>2821.53</v>
      </c>
      <c r="D42" s="6" t="s">
        <v>8</v>
      </c>
      <c r="E42" s="9"/>
      <c r="F42" s="9"/>
      <c r="G42" s="9"/>
      <c r="H42" s="9"/>
      <c r="I42" s="9"/>
      <c r="J42" s="9"/>
      <c r="K42" s="9"/>
      <c r="L42" s="9"/>
      <c r="M42" s="9"/>
      <c r="N42" s="9"/>
      <c r="O42" s="9"/>
      <c r="P42" s="9"/>
      <c r="Q42" s="9"/>
      <c r="R42" s="9"/>
      <c r="S42" s="9"/>
      <c r="T42" s="9"/>
      <c r="U42" s="9"/>
      <c r="V42" s="9"/>
      <c r="W42" s="9"/>
      <c r="X42" s="9"/>
      <c r="Y42" s="9"/>
      <c r="Z42" s="9"/>
      <c r="AA42" s="9"/>
      <c r="AB42" s="4"/>
      <c r="AC42" s="4">
        <v>1</v>
      </c>
      <c r="AD42" s="4"/>
      <c r="AE42" s="4"/>
      <c r="AF42" s="4"/>
      <c r="AG42" s="4"/>
      <c r="AH42" s="4"/>
      <c r="AI42" s="4"/>
      <c r="AJ42" s="4"/>
      <c r="AK42" s="4"/>
      <c r="AL42" s="4"/>
      <c r="AM42" s="4"/>
      <c r="AN42" s="4"/>
      <c r="AO42" s="4"/>
      <c r="AP42" s="4"/>
    </row>
    <row r="43" spans="1:42" s="1" customFormat="1" x14ac:dyDescent="0.25">
      <c r="A43" s="4">
        <v>18</v>
      </c>
      <c r="B43" s="4" t="s">
        <v>15</v>
      </c>
      <c r="C43" s="27">
        <v>2956.53</v>
      </c>
      <c r="D43" s="6" t="s">
        <v>8</v>
      </c>
      <c r="E43" s="9"/>
      <c r="F43" s="9"/>
      <c r="G43" s="9"/>
      <c r="H43" s="9"/>
      <c r="I43" s="9"/>
      <c r="J43" s="9"/>
      <c r="K43" s="9"/>
      <c r="L43" s="9"/>
      <c r="M43" s="9"/>
      <c r="N43" s="9"/>
      <c r="O43" s="9"/>
      <c r="P43" s="9"/>
      <c r="Q43" s="9"/>
      <c r="R43" s="9"/>
      <c r="S43" s="9"/>
      <c r="T43" s="9"/>
      <c r="U43" s="9"/>
      <c r="V43" s="9"/>
      <c r="W43" s="9"/>
      <c r="X43" s="9"/>
      <c r="Y43" s="9"/>
      <c r="Z43" s="9"/>
      <c r="AA43" s="9"/>
      <c r="AB43" s="4"/>
      <c r="AC43" s="4">
        <v>1</v>
      </c>
      <c r="AD43" s="4"/>
      <c r="AE43" s="4"/>
      <c r="AF43" s="4"/>
      <c r="AG43" s="4"/>
      <c r="AH43" s="4"/>
      <c r="AI43" s="4"/>
      <c r="AJ43" s="4"/>
      <c r="AK43" s="4"/>
      <c r="AL43" s="4"/>
      <c r="AM43" s="4"/>
      <c r="AN43" s="4"/>
      <c r="AO43" s="4"/>
      <c r="AP43" s="4"/>
    </row>
    <row r="44" spans="1:42" s="1" customFormat="1" x14ac:dyDescent="0.25">
      <c r="A44" s="4">
        <v>18</v>
      </c>
      <c r="B44" s="4" t="s">
        <v>15</v>
      </c>
      <c r="C44" s="27">
        <v>3095.49</v>
      </c>
      <c r="D44" s="6" t="s">
        <v>8</v>
      </c>
      <c r="E44" s="9"/>
      <c r="F44" s="9"/>
      <c r="G44" s="9"/>
      <c r="H44" s="9"/>
      <c r="I44" s="9"/>
      <c r="J44" s="9"/>
      <c r="K44" s="9"/>
      <c r="L44" s="9"/>
      <c r="M44" s="9"/>
      <c r="N44" s="9"/>
      <c r="O44" s="9"/>
      <c r="P44" s="9"/>
      <c r="Q44" s="9"/>
      <c r="R44" s="9"/>
      <c r="S44" s="9"/>
      <c r="T44" s="9"/>
      <c r="U44" s="9"/>
      <c r="V44" s="9"/>
      <c r="W44" s="9"/>
      <c r="X44" s="9"/>
      <c r="Y44" s="9"/>
      <c r="Z44" s="9"/>
      <c r="AA44" s="9"/>
      <c r="AB44" s="4"/>
      <c r="AC44" s="4"/>
      <c r="AD44" s="4">
        <v>1</v>
      </c>
      <c r="AE44" s="4"/>
      <c r="AF44" s="4"/>
      <c r="AG44" s="4"/>
      <c r="AH44" s="4"/>
      <c r="AI44" s="4"/>
      <c r="AJ44" s="4"/>
      <c r="AK44" s="4"/>
      <c r="AL44" s="4"/>
      <c r="AM44" s="4"/>
      <c r="AN44" s="4"/>
      <c r="AO44" s="4"/>
      <c r="AP44" s="4"/>
    </row>
    <row r="45" spans="1:42" s="1" customFormat="1" x14ac:dyDescent="0.25">
      <c r="A45" s="4">
        <v>18</v>
      </c>
      <c r="B45" s="4" t="s">
        <v>15</v>
      </c>
      <c r="C45" s="27">
        <v>3142.51</v>
      </c>
      <c r="D45" s="6" t="s">
        <v>8</v>
      </c>
      <c r="E45" s="9"/>
      <c r="F45" s="9"/>
      <c r="G45" s="9"/>
      <c r="H45" s="9"/>
      <c r="I45" s="9"/>
      <c r="J45" s="9"/>
      <c r="K45" s="9"/>
      <c r="L45" s="9"/>
      <c r="M45" s="9"/>
      <c r="N45" s="9"/>
      <c r="O45" s="9"/>
      <c r="P45" s="9"/>
      <c r="Q45" s="9"/>
      <c r="R45" s="9"/>
      <c r="S45" s="9"/>
      <c r="T45" s="9"/>
      <c r="U45" s="9"/>
      <c r="V45" s="9"/>
      <c r="W45" s="9"/>
      <c r="X45" s="9"/>
      <c r="Y45" s="9"/>
      <c r="Z45" s="9"/>
      <c r="AA45" s="9"/>
      <c r="AB45" s="4"/>
      <c r="AC45" s="4">
        <v>1</v>
      </c>
      <c r="AD45" s="4"/>
      <c r="AE45" s="4"/>
      <c r="AF45" s="4"/>
      <c r="AG45" s="4"/>
      <c r="AH45" s="4"/>
      <c r="AI45" s="4"/>
      <c r="AJ45" s="4"/>
      <c r="AK45" s="4"/>
      <c r="AL45" s="4"/>
      <c r="AM45" s="4"/>
      <c r="AN45" s="4"/>
      <c r="AO45" s="4"/>
      <c r="AP45" s="4"/>
    </row>
    <row r="46" spans="1:42" s="1" customFormat="1" x14ac:dyDescent="0.25">
      <c r="A46" s="4">
        <v>18</v>
      </c>
      <c r="B46" s="4" t="s">
        <v>15</v>
      </c>
      <c r="C46" s="27">
        <v>3243.97</v>
      </c>
      <c r="D46" s="6" t="s">
        <v>8</v>
      </c>
      <c r="E46" s="9"/>
      <c r="F46" s="9"/>
      <c r="G46" s="9"/>
      <c r="H46" s="9"/>
      <c r="I46" s="9"/>
      <c r="J46" s="9"/>
      <c r="K46" s="9"/>
      <c r="L46" s="9"/>
      <c r="M46" s="9"/>
      <c r="N46" s="9"/>
      <c r="O46" s="9"/>
      <c r="P46" s="9"/>
      <c r="Q46" s="9"/>
      <c r="R46" s="9"/>
      <c r="S46" s="9"/>
      <c r="T46" s="9"/>
      <c r="U46" s="9"/>
      <c r="V46" s="9"/>
      <c r="W46" s="9"/>
      <c r="X46" s="9"/>
      <c r="Y46" s="9"/>
      <c r="Z46" s="9"/>
      <c r="AA46" s="9"/>
      <c r="AB46" s="4"/>
      <c r="AC46" s="4">
        <v>1</v>
      </c>
      <c r="AD46" s="4"/>
      <c r="AE46" s="4"/>
      <c r="AF46" s="4"/>
      <c r="AG46" s="4"/>
      <c r="AH46" s="4"/>
      <c r="AI46" s="4"/>
      <c r="AJ46" s="4"/>
      <c r="AK46" s="4"/>
      <c r="AL46" s="4"/>
      <c r="AM46" s="4"/>
      <c r="AN46" s="4"/>
      <c r="AO46" s="4"/>
      <c r="AP46" s="4"/>
    </row>
    <row r="47" spans="1:42" s="1" customFormat="1" x14ac:dyDescent="0.25">
      <c r="A47" s="4"/>
      <c r="B47" s="4"/>
      <c r="C47" s="27"/>
      <c r="D47" s="11"/>
      <c r="E47" s="9"/>
      <c r="F47" s="9"/>
      <c r="G47" s="9"/>
      <c r="H47" s="9"/>
      <c r="I47" s="9"/>
      <c r="J47" s="9"/>
      <c r="K47" s="9"/>
      <c r="L47" s="9"/>
      <c r="M47" s="9"/>
      <c r="N47" s="9"/>
      <c r="O47" s="9"/>
      <c r="P47" s="9"/>
      <c r="Q47" s="9"/>
      <c r="R47" s="9"/>
      <c r="S47" s="9"/>
      <c r="T47" s="9"/>
      <c r="U47" s="9"/>
      <c r="V47" s="9"/>
      <c r="W47" s="9"/>
      <c r="X47" s="9"/>
      <c r="Y47" s="9"/>
      <c r="Z47" s="9"/>
      <c r="AA47" s="9"/>
      <c r="AB47" s="4"/>
      <c r="AC47" s="4"/>
      <c r="AD47" s="4"/>
      <c r="AE47" s="4"/>
      <c r="AF47" s="4"/>
      <c r="AG47" s="4"/>
      <c r="AH47" s="4"/>
      <c r="AI47" s="4"/>
      <c r="AJ47" s="4"/>
      <c r="AK47" s="4"/>
      <c r="AL47" s="4"/>
      <c r="AM47" s="4"/>
      <c r="AN47" s="4"/>
      <c r="AO47" s="4"/>
      <c r="AP47" s="4"/>
    </row>
    <row r="48" spans="1:42" s="1" customFormat="1" x14ac:dyDescent="0.25">
      <c r="A48" s="4">
        <v>16</v>
      </c>
      <c r="B48" s="4" t="s">
        <v>18</v>
      </c>
      <c r="C48" s="27">
        <v>2000</v>
      </c>
      <c r="D48" s="11" t="s">
        <v>8</v>
      </c>
      <c r="E48" s="9"/>
      <c r="F48" s="9"/>
      <c r="G48" s="9"/>
      <c r="H48" s="9"/>
      <c r="I48" s="9"/>
      <c r="J48" s="9"/>
      <c r="K48" s="9"/>
      <c r="L48" s="9"/>
      <c r="M48" s="9"/>
      <c r="N48" s="9"/>
      <c r="O48" s="9"/>
      <c r="P48" s="9"/>
      <c r="Q48" s="9"/>
      <c r="R48" s="9"/>
      <c r="S48" s="9"/>
      <c r="T48" s="9"/>
      <c r="U48" s="9"/>
      <c r="V48" s="9"/>
      <c r="W48" s="9"/>
      <c r="X48" s="9"/>
      <c r="Y48" s="9"/>
      <c r="Z48" s="9">
        <v>1</v>
      </c>
      <c r="AA48" s="9">
        <v>2</v>
      </c>
      <c r="AB48" s="4"/>
      <c r="AC48" s="4"/>
      <c r="AD48" s="4"/>
      <c r="AE48" s="4"/>
      <c r="AF48" s="4"/>
      <c r="AG48" s="4"/>
      <c r="AH48" s="4"/>
      <c r="AI48" s="4"/>
      <c r="AJ48" s="4"/>
      <c r="AK48" s="4"/>
      <c r="AL48" s="4"/>
      <c r="AM48" s="4"/>
      <c r="AN48" s="4"/>
      <c r="AO48" s="4"/>
      <c r="AP48" s="4"/>
    </row>
    <row r="49" spans="1:42" s="1" customFormat="1" x14ac:dyDescent="0.25">
      <c r="A49" s="4">
        <v>16</v>
      </c>
      <c r="B49" s="4" t="s">
        <v>18</v>
      </c>
      <c r="C49" s="27" t="s">
        <v>37</v>
      </c>
      <c r="D49" s="11" t="s">
        <v>8</v>
      </c>
      <c r="E49" s="9"/>
      <c r="F49" s="9"/>
      <c r="G49" s="9"/>
      <c r="H49" s="9"/>
      <c r="I49" s="9"/>
      <c r="J49" s="9"/>
      <c r="K49" s="9"/>
      <c r="L49" s="9"/>
      <c r="M49" s="9">
        <v>33</v>
      </c>
      <c r="N49" s="9"/>
      <c r="O49" s="9"/>
      <c r="P49" s="9"/>
      <c r="Q49" s="9"/>
      <c r="R49" s="9"/>
      <c r="S49" s="9"/>
      <c r="T49" s="9"/>
      <c r="U49" s="9"/>
      <c r="V49" s="9"/>
      <c r="W49" s="9"/>
      <c r="X49" s="9"/>
      <c r="Y49" s="9"/>
      <c r="Z49" s="9"/>
      <c r="AA49" s="9"/>
      <c r="AB49" s="4"/>
      <c r="AC49" s="4"/>
      <c r="AD49" s="4"/>
      <c r="AE49" s="4"/>
      <c r="AF49" s="4"/>
      <c r="AG49" s="4"/>
      <c r="AH49" s="4"/>
      <c r="AI49" s="4"/>
      <c r="AJ49" s="4"/>
      <c r="AK49" s="4"/>
      <c r="AL49" s="4"/>
      <c r="AM49" s="4"/>
      <c r="AN49" s="4"/>
      <c r="AO49" s="4"/>
      <c r="AP49" s="4"/>
    </row>
    <row r="50" spans="1:42" s="1" customFormat="1" x14ac:dyDescent="0.25">
      <c r="A50" s="4">
        <v>16</v>
      </c>
      <c r="B50" s="4" t="s">
        <v>18</v>
      </c>
      <c r="C50" s="27" t="s">
        <v>38</v>
      </c>
      <c r="D50" s="11" t="s">
        <v>7</v>
      </c>
      <c r="E50" s="9">
        <f>39+35+8</f>
        <v>82</v>
      </c>
      <c r="F50" s="9"/>
      <c r="G50" s="9"/>
      <c r="H50" s="9"/>
      <c r="I50" s="9"/>
      <c r="J50" s="9"/>
      <c r="K50" s="9"/>
      <c r="L50" s="9"/>
      <c r="M50" s="9"/>
      <c r="N50" s="9"/>
      <c r="O50" s="9"/>
      <c r="P50" s="9"/>
      <c r="Q50" s="9"/>
      <c r="R50" s="9"/>
      <c r="S50" s="9"/>
      <c r="T50" s="9"/>
      <c r="U50" s="9"/>
      <c r="V50" s="9"/>
      <c r="W50" s="9"/>
      <c r="X50" s="9"/>
      <c r="Y50" s="9"/>
      <c r="Z50" s="9"/>
      <c r="AA50" s="9"/>
      <c r="AB50" s="4"/>
      <c r="AC50" s="4"/>
      <c r="AD50" s="4"/>
      <c r="AE50" s="4"/>
      <c r="AF50" s="4"/>
      <c r="AG50" s="4"/>
      <c r="AH50" s="4"/>
      <c r="AI50" s="4"/>
      <c r="AJ50" s="4"/>
      <c r="AK50" s="4"/>
      <c r="AL50" s="4"/>
      <c r="AM50" s="4"/>
      <c r="AN50" s="4"/>
      <c r="AO50" s="4"/>
      <c r="AP50" s="4"/>
    </row>
    <row r="51" spans="1:42" s="1" customFormat="1" x14ac:dyDescent="0.25">
      <c r="A51" s="4">
        <v>17</v>
      </c>
      <c r="B51" s="4" t="s">
        <v>18</v>
      </c>
      <c r="C51" s="27" t="s">
        <v>40</v>
      </c>
      <c r="D51" s="11" t="s">
        <v>8</v>
      </c>
      <c r="E51" s="9"/>
      <c r="F51" s="9"/>
      <c r="G51" s="9"/>
      <c r="H51" s="9"/>
      <c r="I51" s="9"/>
      <c r="J51" s="9"/>
      <c r="K51" s="9"/>
      <c r="L51" s="9"/>
      <c r="M51" s="9"/>
      <c r="N51" s="9"/>
      <c r="O51" s="9"/>
      <c r="P51" s="9"/>
      <c r="Q51" s="9">
        <v>16</v>
      </c>
      <c r="R51" s="9"/>
      <c r="S51" s="9"/>
      <c r="T51" s="9"/>
      <c r="U51" s="9"/>
      <c r="V51" s="9"/>
      <c r="W51" s="9"/>
      <c r="X51" s="9"/>
      <c r="Y51" s="9">
        <v>16</v>
      </c>
      <c r="Z51" s="9"/>
      <c r="AA51" s="9"/>
      <c r="AB51" s="4"/>
      <c r="AC51" s="4"/>
      <c r="AD51" s="4"/>
      <c r="AE51" s="4"/>
      <c r="AF51" s="4"/>
      <c r="AG51" s="4"/>
      <c r="AH51" s="4"/>
      <c r="AI51" s="4"/>
      <c r="AJ51" s="4"/>
      <c r="AK51" s="4"/>
      <c r="AL51" s="4"/>
      <c r="AM51" s="4"/>
      <c r="AN51" s="4"/>
      <c r="AO51" s="4"/>
      <c r="AP51" s="4"/>
    </row>
    <row r="52" spans="1:42" s="1" customFormat="1" x14ac:dyDescent="0.25">
      <c r="A52" s="4">
        <v>17</v>
      </c>
      <c r="B52" s="4" t="s">
        <v>18</v>
      </c>
      <c r="C52" s="27" t="s">
        <v>41</v>
      </c>
      <c r="D52" s="11" t="s">
        <v>8</v>
      </c>
      <c r="E52" s="9"/>
      <c r="F52" s="9"/>
      <c r="G52" s="9"/>
      <c r="H52" s="9"/>
      <c r="I52" s="9"/>
      <c r="J52" s="9"/>
      <c r="K52" s="9"/>
      <c r="L52" s="9"/>
      <c r="M52" s="9"/>
      <c r="N52" s="9"/>
      <c r="O52" s="9"/>
      <c r="P52" s="9"/>
      <c r="Q52" s="9">
        <v>24</v>
      </c>
      <c r="R52" s="9"/>
      <c r="S52" s="9"/>
      <c r="T52" s="9"/>
      <c r="U52" s="9"/>
      <c r="V52" s="9"/>
      <c r="W52" s="9"/>
      <c r="X52" s="9"/>
      <c r="Y52" s="9">
        <v>24</v>
      </c>
      <c r="Z52" s="9"/>
      <c r="AA52" s="9"/>
      <c r="AB52" s="4"/>
      <c r="AC52" s="4"/>
      <c r="AD52" s="4"/>
      <c r="AE52" s="4"/>
      <c r="AF52" s="4"/>
      <c r="AG52" s="4"/>
      <c r="AH52" s="4"/>
      <c r="AI52" s="4"/>
      <c r="AJ52" s="4"/>
      <c r="AK52" s="4"/>
      <c r="AL52" s="4"/>
      <c r="AM52" s="4"/>
      <c r="AN52" s="4"/>
      <c r="AO52" s="4"/>
      <c r="AP52" s="4"/>
    </row>
    <row r="53" spans="1:42" s="1" customFormat="1" x14ac:dyDescent="0.25">
      <c r="A53" s="4">
        <v>18</v>
      </c>
      <c r="B53" s="4" t="s">
        <v>18</v>
      </c>
      <c r="C53" s="27" t="s">
        <v>42</v>
      </c>
      <c r="D53" s="11" t="s">
        <v>8</v>
      </c>
      <c r="E53" s="9"/>
      <c r="F53" s="9"/>
      <c r="G53" s="9"/>
      <c r="H53" s="9"/>
      <c r="I53" s="9"/>
      <c r="J53" s="9"/>
      <c r="K53" s="9"/>
      <c r="L53" s="9"/>
      <c r="M53" s="9"/>
      <c r="N53" s="9"/>
      <c r="O53" s="9"/>
      <c r="P53" s="9"/>
      <c r="Q53" s="9">
        <v>24</v>
      </c>
      <c r="R53" s="9"/>
      <c r="S53" s="9"/>
      <c r="T53" s="9"/>
      <c r="U53" s="9"/>
      <c r="V53" s="9"/>
      <c r="W53" s="9"/>
      <c r="X53" s="9"/>
      <c r="Y53" s="9">
        <v>24</v>
      </c>
      <c r="Z53" s="9"/>
      <c r="AA53" s="9"/>
      <c r="AB53" s="4"/>
      <c r="AC53" s="4"/>
      <c r="AD53" s="4"/>
      <c r="AE53" s="4"/>
      <c r="AF53" s="4"/>
      <c r="AG53" s="4"/>
      <c r="AH53" s="4"/>
      <c r="AI53" s="4"/>
      <c r="AJ53" s="4"/>
      <c r="AK53" s="4"/>
      <c r="AL53" s="4"/>
      <c r="AM53" s="4"/>
      <c r="AN53" s="4"/>
      <c r="AO53" s="4"/>
      <c r="AP53" s="4"/>
    </row>
    <row r="54" spans="1:42" s="1" customFormat="1" x14ac:dyDescent="0.25">
      <c r="A54" s="4">
        <v>18</v>
      </c>
      <c r="B54" s="4" t="s">
        <v>18</v>
      </c>
      <c r="C54" s="27" t="s">
        <v>43</v>
      </c>
      <c r="D54" s="11" t="s">
        <v>8</v>
      </c>
      <c r="E54" s="9"/>
      <c r="F54" s="9"/>
      <c r="G54" s="9"/>
      <c r="H54" s="9"/>
      <c r="I54" s="9"/>
      <c r="J54" s="9"/>
      <c r="K54" s="9"/>
      <c r="L54" s="9"/>
      <c r="M54" s="9"/>
      <c r="N54" s="9"/>
      <c r="O54" s="9"/>
      <c r="P54" s="9"/>
      <c r="Q54" s="9">
        <f>3124.54-3028.54</f>
        <v>96</v>
      </c>
      <c r="R54" s="9"/>
      <c r="S54" s="9"/>
      <c r="T54" s="9"/>
      <c r="U54" s="9"/>
      <c r="V54" s="9"/>
      <c r="W54" s="9"/>
      <c r="X54" s="9"/>
      <c r="Y54" s="9">
        <v>96</v>
      </c>
      <c r="Z54" s="9"/>
      <c r="AA54" s="9"/>
      <c r="AB54" s="4"/>
      <c r="AC54" s="4"/>
      <c r="AD54" s="4"/>
      <c r="AE54" s="4"/>
      <c r="AF54" s="4"/>
      <c r="AG54" s="4"/>
      <c r="AH54" s="4"/>
      <c r="AI54" s="4"/>
      <c r="AJ54" s="4"/>
      <c r="AK54" s="4"/>
      <c r="AL54" s="4"/>
      <c r="AM54" s="4"/>
      <c r="AN54" s="4"/>
      <c r="AO54" s="4"/>
      <c r="AP54" s="4"/>
    </row>
    <row r="55" spans="1:42" s="1" customFormat="1" x14ac:dyDescent="0.25">
      <c r="A55" s="4">
        <v>18</v>
      </c>
      <c r="B55" s="4" t="s">
        <v>18</v>
      </c>
      <c r="C55" s="24">
        <v>3235</v>
      </c>
      <c r="D55" s="6" t="s">
        <v>8</v>
      </c>
      <c r="E55" s="9"/>
      <c r="F55" s="9"/>
      <c r="G55" s="9"/>
      <c r="H55" s="9"/>
      <c r="I55" s="9"/>
      <c r="J55" s="9"/>
      <c r="K55" s="9"/>
      <c r="L55" s="9"/>
      <c r="M55" s="9"/>
      <c r="N55" s="9"/>
      <c r="O55" s="9"/>
      <c r="P55" s="9"/>
      <c r="Q55" s="9"/>
      <c r="R55" s="9"/>
      <c r="S55" s="9"/>
      <c r="T55" s="9"/>
      <c r="U55" s="9"/>
      <c r="V55" s="9"/>
      <c r="W55" s="9"/>
      <c r="X55" s="9"/>
      <c r="Y55" s="9"/>
      <c r="Z55" s="9">
        <v>1</v>
      </c>
      <c r="AA55" s="9">
        <v>2</v>
      </c>
      <c r="AB55" s="4"/>
      <c r="AC55" s="4"/>
      <c r="AD55" s="4"/>
      <c r="AE55" s="4"/>
      <c r="AF55" s="4"/>
      <c r="AG55" s="4"/>
      <c r="AH55" s="4"/>
      <c r="AI55" s="4"/>
      <c r="AJ55" s="4"/>
      <c r="AK55" s="4"/>
      <c r="AL55" s="4"/>
      <c r="AM55" s="4"/>
      <c r="AN55" s="4"/>
      <c r="AO55" s="4"/>
      <c r="AP55" s="4"/>
    </row>
    <row r="56" spans="1:42" s="1" customFormat="1" x14ac:dyDescent="0.25">
      <c r="A56" s="4"/>
      <c r="B56" s="4"/>
      <c r="C56" s="23"/>
      <c r="D56" s="6"/>
      <c r="E56" s="9"/>
      <c r="F56" s="9"/>
      <c r="G56" s="9"/>
      <c r="H56" s="9"/>
      <c r="I56" s="9"/>
      <c r="J56" s="9"/>
      <c r="K56" s="9"/>
      <c r="L56" s="9"/>
      <c r="M56" s="9"/>
      <c r="N56" s="9"/>
      <c r="O56" s="9"/>
      <c r="P56" s="9"/>
      <c r="Q56" s="9"/>
      <c r="R56" s="9"/>
      <c r="S56" s="9"/>
      <c r="T56" s="9"/>
      <c r="U56" s="9"/>
      <c r="V56" s="9"/>
      <c r="W56" s="9"/>
      <c r="X56" s="9"/>
      <c r="Y56" s="9"/>
      <c r="Z56" s="9"/>
      <c r="AA56" s="9"/>
      <c r="AB56" s="4"/>
      <c r="AC56" s="4"/>
      <c r="AD56" s="4"/>
      <c r="AE56" s="4"/>
      <c r="AF56" s="4"/>
      <c r="AG56" s="4"/>
      <c r="AH56" s="4"/>
      <c r="AI56" s="4"/>
      <c r="AJ56" s="4"/>
      <c r="AK56" s="4"/>
      <c r="AL56" s="4"/>
      <c r="AM56" s="4"/>
      <c r="AN56" s="4"/>
      <c r="AO56" s="4"/>
      <c r="AP56" s="4"/>
    </row>
    <row r="57" spans="1:42" s="1" customFormat="1" x14ac:dyDescent="0.25">
      <c r="A57" s="4">
        <v>16</v>
      </c>
      <c r="B57" s="4" t="s">
        <v>32</v>
      </c>
      <c r="C57" s="24" t="s">
        <v>45</v>
      </c>
      <c r="D57" s="6" t="s">
        <v>7</v>
      </c>
      <c r="E57" s="9"/>
      <c r="F57" s="9"/>
      <c r="G57" s="9"/>
      <c r="H57" s="9"/>
      <c r="I57" s="9"/>
      <c r="J57" s="9"/>
      <c r="K57" s="9"/>
      <c r="L57" s="9"/>
      <c r="M57" s="9"/>
      <c r="N57" s="9"/>
      <c r="O57" s="9"/>
      <c r="P57" s="9"/>
      <c r="Q57" s="9"/>
      <c r="R57" s="9">
        <v>1</v>
      </c>
      <c r="S57" s="9"/>
      <c r="T57" s="9"/>
      <c r="U57" s="9"/>
      <c r="V57" s="9"/>
      <c r="W57" s="9"/>
      <c r="X57" s="9"/>
      <c r="Y57" s="9"/>
      <c r="Z57" s="9"/>
      <c r="AA57" s="9"/>
      <c r="AB57" s="9"/>
      <c r="AC57" s="9"/>
      <c r="AD57" s="9"/>
      <c r="AE57" s="9"/>
      <c r="AF57" s="9">
        <v>67</v>
      </c>
      <c r="AG57" s="9"/>
      <c r="AH57" s="9"/>
      <c r="AI57" s="9"/>
      <c r="AJ57" s="9"/>
      <c r="AK57" s="9"/>
      <c r="AL57" s="9"/>
      <c r="AM57" s="9"/>
      <c r="AN57" s="9"/>
      <c r="AO57" s="9"/>
      <c r="AP57" s="9"/>
    </row>
    <row r="58" spans="1:42" s="1" customFormat="1" x14ac:dyDescent="0.25">
      <c r="A58" s="4"/>
      <c r="B58" s="4"/>
      <c r="C58" s="24"/>
      <c r="D58" s="6"/>
      <c r="E58" s="9"/>
      <c r="F58" s="9"/>
      <c r="G58" s="9"/>
      <c r="H58" s="9"/>
      <c r="I58" s="9"/>
      <c r="J58" s="9"/>
      <c r="K58" s="9"/>
      <c r="L58" s="9"/>
      <c r="M58" s="9"/>
      <c r="N58" s="9"/>
      <c r="O58" s="9"/>
      <c r="P58" s="9"/>
      <c r="Q58" s="9"/>
      <c r="R58" s="9"/>
      <c r="S58" s="9"/>
      <c r="T58" s="9"/>
      <c r="U58" s="9"/>
      <c r="V58" s="9"/>
      <c r="W58" s="9"/>
      <c r="X58" s="9"/>
      <c r="Y58" s="9"/>
      <c r="Z58" s="9"/>
      <c r="AA58" s="9"/>
      <c r="AB58" s="4"/>
      <c r="AC58" s="4"/>
      <c r="AD58" s="4"/>
      <c r="AE58" s="4"/>
      <c r="AF58" s="4"/>
      <c r="AG58" s="4"/>
      <c r="AH58" s="4"/>
      <c r="AI58" s="4"/>
      <c r="AJ58" s="4"/>
      <c r="AK58" s="4"/>
      <c r="AL58" s="4"/>
      <c r="AM58" s="4"/>
      <c r="AN58" s="4"/>
      <c r="AO58" s="4"/>
      <c r="AP58" s="4"/>
    </row>
    <row r="59" spans="1:42" s="1" customFormat="1" x14ac:dyDescent="0.25">
      <c r="A59" s="4">
        <v>16</v>
      </c>
      <c r="B59" s="4"/>
      <c r="C59" s="4" t="s">
        <v>50</v>
      </c>
      <c r="D59" s="6" t="s">
        <v>8</v>
      </c>
      <c r="E59" s="21"/>
      <c r="F59" s="4">
        <v>32</v>
      </c>
      <c r="G59" s="4"/>
      <c r="H59" s="4"/>
      <c r="I59" s="4"/>
      <c r="J59" s="4"/>
      <c r="K59" s="4"/>
      <c r="L59" s="4"/>
      <c r="M59" s="4"/>
      <c r="N59" s="4"/>
      <c r="O59" s="4"/>
      <c r="P59" s="4"/>
      <c r="Q59" s="4"/>
      <c r="R59" s="4"/>
      <c r="S59" s="4"/>
      <c r="T59" s="4"/>
      <c r="U59" s="4"/>
      <c r="V59" s="4"/>
      <c r="W59" s="4"/>
      <c r="X59" s="4"/>
      <c r="Y59" s="4"/>
      <c r="Z59" s="4"/>
      <c r="AA59" s="4"/>
      <c r="AB59" s="4"/>
      <c r="AC59" s="9"/>
      <c r="AD59" s="4"/>
      <c r="AE59" s="4"/>
      <c r="AF59" s="4"/>
      <c r="AG59" s="4"/>
      <c r="AH59" s="4"/>
      <c r="AI59" s="4"/>
      <c r="AJ59" s="4"/>
      <c r="AK59" s="4"/>
      <c r="AL59" s="4"/>
      <c r="AM59" s="4"/>
      <c r="AN59" s="4"/>
      <c r="AO59" s="4"/>
      <c r="AP59" s="20"/>
    </row>
    <row r="60" spans="1:42" s="1" customFormat="1" x14ac:dyDescent="0.25">
      <c r="A60" s="4">
        <v>16</v>
      </c>
      <c r="B60" s="4"/>
      <c r="C60" s="4" t="s">
        <v>51</v>
      </c>
      <c r="D60" s="6" t="s">
        <v>8</v>
      </c>
      <c r="F60" s="4">
        <v>27</v>
      </c>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P60" s="4"/>
    </row>
    <row r="61" spans="1:42" s="1" customFormat="1" x14ac:dyDescent="0.25">
      <c r="A61" s="4"/>
      <c r="B61" s="4"/>
      <c r="C61" s="23"/>
      <c r="D61" s="6"/>
      <c r="E61" s="9"/>
      <c r="F61" s="9"/>
      <c r="G61" s="9"/>
      <c r="H61" s="9"/>
      <c r="I61" s="9"/>
      <c r="J61" s="9"/>
      <c r="K61" s="9"/>
      <c r="L61" s="9"/>
      <c r="M61" s="9"/>
      <c r="N61" s="9"/>
      <c r="O61" s="9"/>
      <c r="P61" s="9"/>
      <c r="Q61" s="9"/>
      <c r="R61" s="9"/>
      <c r="S61" s="9"/>
      <c r="T61" s="9"/>
      <c r="U61" s="9"/>
      <c r="V61" s="9"/>
      <c r="W61" s="9"/>
      <c r="X61" s="9"/>
      <c r="Y61" s="9"/>
      <c r="Z61" s="9"/>
      <c r="AA61" s="9"/>
      <c r="AB61" s="4"/>
      <c r="AC61" s="4"/>
      <c r="AD61" s="4"/>
      <c r="AE61" s="4"/>
      <c r="AF61" s="4"/>
      <c r="AG61" s="4"/>
      <c r="AH61" s="4"/>
      <c r="AI61" s="4"/>
      <c r="AJ61" s="4"/>
      <c r="AK61" s="4"/>
      <c r="AL61" s="4"/>
      <c r="AM61" s="4"/>
      <c r="AN61" s="4"/>
      <c r="AO61" s="4"/>
      <c r="AP61" s="18"/>
    </row>
    <row r="62" spans="1:42" s="1" customFormat="1" x14ac:dyDescent="0.25">
      <c r="A62" s="4">
        <v>17</v>
      </c>
      <c r="B62" s="4" t="s">
        <v>137</v>
      </c>
      <c r="C62" s="23">
        <v>2447.09</v>
      </c>
      <c r="D62" s="6" t="s">
        <v>8</v>
      </c>
      <c r="E62" s="9"/>
      <c r="F62" s="9"/>
      <c r="G62" s="9"/>
      <c r="H62" s="9"/>
      <c r="I62" s="9"/>
      <c r="J62" s="9"/>
      <c r="K62" s="9"/>
      <c r="L62" s="9"/>
      <c r="M62" s="9"/>
      <c r="N62" s="9"/>
      <c r="O62" s="9"/>
      <c r="P62" s="9"/>
      <c r="Q62" s="9"/>
      <c r="R62" s="9"/>
      <c r="S62" s="9"/>
      <c r="T62" s="9"/>
      <c r="U62" s="9"/>
      <c r="V62" s="9"/>
      <c r="W62" s="9"/>
      <c r="X62" s="9">
        <v>1</v>
      </c>
      <c r="Y62" s="9"/>
      <c r="Z62" s="9"/>
      <c r="AA62" s="9"/>
      <c r="AB62" s="4"/>
      <c r="AC62" s="4"/>
      <c r="AD62" s="4"/>
      <c r="AE62" s="4"/>
      <c r="AF62" s="4"/>
      <c r="AG62" s="4"/>
      <c r="AH62" s="4"/>
      <c r="AI62" s="4"/>
      <c r="AJ62" s="4"/>
      <c r="AK62" s="4"/>
      <c r="AL62" s="4"/>
      <c r="AM62" s="4"/>
      <c r="AN62" s="4"/>
      <c r="AO62" s="4"/>
      <c r="AP62" s="4"/>
    </row>
    <row r="63" spans="1:42" s="1" customFormat="1" x14ac:dyDescent="0.25">
      <c r="A63" s="4"/>
      <c r="B63" s="4"/>
      <c r="C63" s="28"/>
      <c r="D63" s="6"/>
      <c r="E63" s="9"/>
      <c r="F63" s="9"/>
      <c r="G63" s="9"/>
      <c r="H63" s="9"/>
      <c r="I63" s="9"/>
      <c r="J63" s="9"/>
      <c r="K63" s="9"/>
      <c r="L63" s="9"/>
      <c r="M63" s="9"/>
      <c r="N63" s="9"/>
      <c r="O63" s="9"/>
      <c r="P63" s="9"/>
      <c r="Q63" s="9"/>
      <c r="R63" s="9"/>
      <c r="S63" s="9"/>
      <c r="T63" s="9"/>
      <c r="U63" s="9"/>
      <c r="V63" s="9"/>
      <c r="W63" s="9"/>
      <c r="X63" s="9"/>
      <c r="Y63" s="9"/>
      <c r="Z63" s="9"/>
      <c r="AA63" s="9"/>
      <c r="AB63" s="4"/>
      <c r="AC63" s="4"/>
      <c r="AD63" s="4"/>
      <c r="AE63" s="4"/>
      <c r="AF63" s="4"/>
      <c r="AG63" s="4"/>
      <c r="AH63" s="4"/>
      <c r="AI63" s="4"/>
      <c r="AJ63" s="4"/>
      <c r="AK63" s="4"/>
      <c r="AL63" s="4"/>
      <c r="AM63" s="4"/>
      <c r="AN63" s="4"/>
      <c r="AO63" s="4"/>
      <c r="AP63" s="4"/>
    </row>
    <row r="64" spans="1:42" s="1" customFormat="1" x14ac:dyDescent="0.25">
      <c r="A64" s="4"/>
      <c r="B64" s="4"/>
      <c r="C64" s="28"/>
      <c r="D64" s="6"/>
      <c r="E64" s="9"/>
      <c r="F64" s="9"/>
      <c r="G64" s="9"/>
      <c r="H64" s="9"/>
      <c r="I64" s="9"/>
      <c r="J64" s="9"/>
      <c r="K64" s="9"/>
      <c r="L64" s="9"/>
      <c r="M64" s="9"/>
      <c r="N64" s="9"/>
      <c r="O64" s="9"/>
      <c r="P64" s="9"/>
      <c r="Q64" s="9"/>
      <c r="R64" s="9"/>
      <c r="S64" s="9"/>
      <c r="T64" s="9"/>
      <c r="U64" s="9"/>
      <c r="V64" s="9"/>
      <c r="W64" s="9"/>
      <c r="X64" s="9"/>
      <c r="Y64" s="9"/>
      <c r="Z64" s="9"/>
      <c r="AA64" s="9"/>
      <c r="AB64" s="4"/>
      <c r="AC64" s="4"/>
      <c r="AD64" s="4"/>
      <c r="AE64" s="4"/>
      <c r="AF64" s="4"/>
      <c r="AG64" s="4"/>
      <c r="AH64" s="4"/>
      <c r="AI64" s="4"/>
      <c r="AJ64" s="4"/>
      <c r="AK64" s="4"/>
      <c r="AL64" s="4"/>
      <c r="AM64" s="4"/>
      <c r="AN64" s="4"/>
      <c r="AO64" s="4"/>
      <c r="AP64" s="4"/>
    </row>
    <row r="65" spans="1:42" s="1" customFormat="1" x14ac:dyDescent="0.25">
      <c r="A65" s="4"/>
      <c r="B65" s="4"/>
      <c r="C65" s="28"/>
      <c r="D65" s="6"/>
      <c r="E65" s="9"/>
      <c r="F65" s="9"/>
      <c r="G65" s="9"/>
      <c r="H65" s="9"/>
      <c r="I65" s="9"/>
      <c r="J65" s="9"/>
      <c r="K65" s="9"/>
      <c r="L65" s="9"/>
      <c r="M65" s="9"/>
      <c r="N65" s="9"/>
      <c r="O65" s="9"/>
      <c r="P65" s="9"/>
      <c r="Q65" s="9"/>
      <c r="R65" s="9"/>
      <c r="S65" s="9"/>
      <c r="T65" s="9"/>
      <c r="U65" s="9"/>
      <c r="V65" s="9"/>
      <c r="W65" s="9"/>
      <c r="X65" s="9"/>
      <c r="Y65" s="9"/>
      <c r="Z65" s="9"/>
      <c r="AA65" s="9"/>
      <c r="AB65" s="4"/>
      <c r="AC65" s="4"/>
      <c r="AD65" s="4"/>
      <c r="AE65" s="4"/>
      <c r="AF65" s="4"/>
      <c r="AG65" s="4"/>
      <c r="AH65" s="4"/>
      <c r="AI65" s="4"/>
      <c r="AJ65" s="4"/>
      <c r="AK65" s="4"/>
      <c r="AL65" s="4"/>
      <c r="AM65" s="4"/>
      <c r="AN65" s="4"/>
      <c r="AO65" s="4"/>
      <c r="AP65" s="4"/>
    </row>
    <row r="66" spans="1:42" s="1" customFormat="1" x14ac:dyDescent="0.25">
      <c r="A66" s="4"/>
      <c r="B66" s="4"/>
      <c r="C66" s="28"/>
      <c r="D66" s="6"/>
      <c r="E66" s="9"/>
      <c r="F66" s="9"/>
      <c r="G66" s="9"/>
      <c r="H66" s="9"/>
      <c r="I66" s="9"/>
      <c r="J66" s="9"/>
      <c r="K66" s="9"/>
      <c r="L66" s="9"/>
      <c r="M66" s="9"/>
      <c r="N66" s="9"/>
      <c r="O66" s="9"/>
      <c r="P66" s="9"/>
      <c r="Q66" s="9"/>
      <c r="R66" s="9"/>
      <c r="S66" s="9"/>
      <c r="T66" s="9"/>
      <c r="U66" s="9"/>
      <c r="V66" s="9"/>
      <c r="W66" s="9"/>
      <c r="X66" s="9"/>
      <c r="Y66" s="9"/>
      <c r="Z66" s="9"/>
      <c r="AA66" s="9"/>
      <c r="AB66" s="4"/>
      <c r="AC66" s="4"/>
      <c r="AD66" s="4"/>
      <c r="AE66" s="4"/>
      <c r="AF66" s="4"/>
      <c r="AG66" s="4"/>
      <c r="AH66" s="4"/>
      <c r="AI66" s="4"/>
      <c r="AJ66" s="4"/>
      <c r="AK66" s="4"/>
      <c r="AL66" s="4"/>
      <c r="AM66" s="4"/>
      <c r="AN66" s="4"/>
      <c r="AO66" s="4"/>
      <c r="AP66" s="4"/>
    </row>
    <row r="67" spans="1:42" s="1" customFormat="1" x14ac:dyDescent="0.25">
      <c r="A67" s="4"/>
      <c r="B67" s="4"/>
      <c r="C67" s="28"/>
      <c r="D67" s="6"/>
      <c r="E67" s="9"/>
      <c r="F67" s="9"/>
      <c r="G67" s="9"/>
      <c r="H67" s="9"/>
      <c r="I67" s="9"/>
      <c r="J67" s="9"/>
      <c r="K67" s="9"/>
      <c r="L67" s="9"/>
      <c r="M67" s="9"/>
      <c r="N67" s="9"/>
      <c r="O67" s="9"/>
      <c r="P67" s="9"/>
      <c r="Q67" s="9"/>
      <c r="R67" s="9"/>
      <c r="S67" s="9"/>
      <c r="T67" s="9"/>
      <c r="U67" s="9"/>
      <c r="V67" s="9"/>
      <c r="W67" s="9"/>
      <c r="X67" s="9"/>
      <c r="Y67" s="9"/>
      <c r="Z67" s="9"/>
      <c r="AA67" s="9"/>
      <c r="AB67" s="4"/>
      <c r="AC67" s="4"/>
      <c r="AD67" s="4"/>
      <c r="AE67" s="4"/>
      <c r="AF67" s="4"/>
      <c r="AG67" s="4"/>
      <c r="AH67" s="4"/>
      <c r="AI67" s="4"/>
      <c r="AJ67" s="4"/>
      <c r="AK67" s="4"/>
      <c r="AL67" s="4"/>
      <c r="AM67" s="4"/>
      <c r="AN67" s="4"/>
      <c r="AO67" s="4"/>
      <c r="AP67" s="4"/>
    </row>
    <row r="68" spans="1:42" s="1" customFormat="1" x14ac:dyDescent="0.25">
      <c r="A68" s="4"/>
      <c r="B68" s="4"/>
      <c r="C68" s="28"/>
      <c r="D68" s="6"/>
      <c r="E68" s="9"/>
      <c r="F68" s="9"/>
      <c r="G68" s="9"/>
      <c r="H68" s="9"/>
      <c r="I68" s="9"/>
      <c r="J68" s="9"/>
      <c r="K68" s="9"/>
      <c r="L68" s="9"/>
      <c r="M68" s="9"/>
      <c r="N68" s="9"/>
      <c r="O68" s="9"/>
      <c r="P68" s="9"/>
      <c r="Q68" s="9"/>
      <c r="R68" s="9"/>
      <c r="S68" s="9"/>
      <c r="T68" s="9"/>
      <c r="U68" s="9"/>
      <c r="V68" s="9"/>
      <c r="W68" s="9"/>
      <c r="X68" s="9"/>
      <c r="Y68" s="9"/>
      <c r="Z68" s="9"/>
      <c r="AA68" s="9"/>
      <c r="AB68" s="4"/>
      <c r="AC68" s="4"/>
      <c r="AD68" s="4"/>
      <c r="AE68" s="4"/>
      <c r="AF68" s="4"/>
      <c r="AG68" s="4"/>
      <c r="AH68" s="4"/>
      <c r="AI68" s="4"/>
      <c r="AJ68" s="4"/>
      <c r="AK68" s="4"/>
      <c r="AL68" s="4"/>
      <c r="AM68" s="4"/>
      <c r="AN68" s="4"/>
      <c r="AO68" s="4"/>
      <c r="AP68" s="4"/>
    </row>
    <row r="69" spans="1:42" s="1" customFormat="1" x14ac:dyDescent="0.25">
      <c r="A69" s="4"/>
      <c r="B69" s="4"/>
      <c r="C69" s="28"/>
      <c r="D69" s="6"/>
      <c r="E69" s="9"/>
      <c r="F69" s="9"/>
      <c r="G69" s="9"/>
      <c r="H69" s="9"/>
      <c r="I69" s="9"/>
      <c r="J69" s="9"/>
      <c r="K69" s="9"/>
      <c r="L69" s="9"/>
      <c r="M69" s="9"/>
      <c r="N69" s="9"/>
      <c r="O69" s="9"/>
      <c r="P69" s="9"/>
      <c r="Q69" s="9"/>
      <c r="R69" s="9"/>
      <c r="S69" s="9"/>
      <c r="T69" s="9"/>
      <c r="U69" s="9"/>
      <c r="V69" s="9"/>
      <c r="W69" s="9"/>
      <c r="X69" s="9"/>
      <c r="Y69" s="9"/>
      <c r="Z69" s="9"/>
      <c r="AA69" s="9"/>
      <c r="AB69" s="4"/>
      <c r="AC69" s="4"/>
      <c r="AD69" s="4"/>
      <c r="AE69" s="4"/>
      <c r="AF69" s="4"/>
      <c r="AG69" s="4"/>
      <c r="AH69" s="4"/>
      <c r="AI69" s="4"/>
      <c r="AJ69" s="4"/>
      <c r="AK69" s="4"/>
      <c r="AL69" s="4"/>
      <c r="AM69" s="4"/>
      <c r="AN69" s="4"/>
      <c r="AO69" s="4"/>
      <c r="AP69" s="4"/>
    </row>
    <row r="70" spans="1:42" s="1" customFormat="1" x14ac:dyDescent="0.25">
      <c r="A70" s="4"/>
      <c r="B70" s="4"/>
      <c r="C70" s="28"/>
      <c r="D70" s="6"/>
      <c r="E70" s="9"/>
      <c r="F70" s="9"/>
      <c r="G70" s="9"/>
      <c r="H70" s="9"/>
      <c r="I70" s="9"/>
      <c r="J70" s="9"/>
      <c r="K70" s="9"/>
      <c r="L70" s="9"/>
      <c r="M70" s="9"/>
      <c r="N70" s="9"/>
      <c r="O70" s="9"/>
      <c r="P70" s="9"/>
      <c r="Q70" s="9"/>
      <c r="R70" s="9"/>
      <c r="S70" s="9"/>
      <c r="T70" s="9"/>
      <c r="U70" s="9"/>
      <c r="V70" s="9"/>
      <c r="W70" s="9"/>
      <c r="X70" s="9"/>
      <c r="Y70" s="9"/>
      <c r="Z70" s="9"/>
      <c r="AA70" s="9"/>
      <c r="AB70" s="4"/>
      <c r="AC70" s="4"/>
      <c r="AD70" s="4"/>
      <c r="AE70" s="4"/>
      <c r="AF70" s="4"/>
      <c r="AG70" s="4"/>
      <c r="AH70" s="4"/>
      <c r="AI70" s="4"/>
      <c r="AJ70" s="4"/>
      <c r="AK70" s="4"/>
      <c r="AL70" s="4"/>
      <c r="AM70" s="4"/>
      <c r="AN70" s="4"/>
      <c r="AO70" s="4"/>
      <c r="AP70" s="4"/>
    </row>
    <row r="71" spans="1:42" s="1" customFormat="1" x14ac:dyDescent="0.25">
      <c r="A71" s="4"/>
      <c r="B71" s="4"/>
      <c r="C71" s="28"/>
      <c r="D71" s="6"/>
      <c r="E71" s="9"/>
      <c r="F71" s="9"/>
      <c r="G71" s="9"/>
      <c r="H71" s="9"/>
      <c r="I71" s="9"/>
      <c r="J71" s="9"/>
      <c r="K71" s="9"/>
      <c r="L71" s="9"/>
      <c r="M71" s="9"/>
      <c r="N71" s="9"/>
      <c r="O71" s="9"/>
      <c r="P71" s="9"/>
      <c r="Q71" s="9"/>
      <c r="R71" s="9"/>
      <c r="S71" s="9"/>
      <c r="T71" s="9"/>
      <c r="U71" s="9"/>
      <c r="V71" s="9"/>
      <c r="W71" s="9"/>
      <c r="X71" s="9"/>
      <c r="Y71" s="9"/>
      <c r="Z71" s="9"/>
      <c r="AA71" s="9"/>
      <c r="AB71" s="4"/>
      <c r="AC71" s="4"/>
      <c r="AD71" s="4"/>
      <c r="AE71" s="4"/>
      <c r="AF71" s="4"/>
      <c r="AG71" s="4"/>
      <c r="AH71" s="4"/>
      <c r="AI71" s="4"/>
      <c r="AJ71" s="4"/>
      <c r="AK71" s="4"/>
      <c r="AL71" s="4"/>
      <c r="AM71" s="4"/>
      <c r="AN71" s="4"/>
      <c r="AO71" s="4"/>
      <c r="AP71" s="4"/>
    </row>
    <row r="72" spans="1:42" s="1" customFormat="1" x14ac:dyDescent="0.25">
      <c r="A72" s="4"/>
      <c r="B72" s="4"/>
      <c r="C72" s="28"/>
      <c r="D72" s="6"/>
      <c r="E72" s="9"/>
      <c r="F72" s="9"/>
      <c r="G72" s="9"/>
      <c r="H72" s="9"/>
      <c r="I72" s="9"/>
      <c r="J72" s="9"/>
      <c r="K72" s="9"/>
      <c r="L72" s="9"/>
      <c r="M72" s="9"/>
      <c r="N72" s="9"/>
      <c r="O72" s="9"/>
      <c r="P72" s="9"/>
      <c r="Q72" s="9"/>
      <c r="R72" s="9"/>
      <c r="S72" s="9"/>
      <c r="T72" s="9"/>
      <c r="U72" s="9"/>
      <c r="V72" s="9"/>
      <c r="W72" s="9"/>
      <c r="X72" s="9"/>
      <c r="Y72" s="9"/>
      <c r="Z72" s="9"/>
      <c r="AA72" s="9"/>
      <c r="AB72" s="4"/>
      <c r="AC72" s="4"/>
      <c r="AD72" s="4"/>
      <c r="AE72" s="4"/>
      <c r="AF72" s="4"/>
      <c r="AG72" s="4"/>
      <c r="AH72" s="4"/>
      <c r="AI72" s="4"/>
      <c r="AJ72" s="4"/>
      <c r="AK72" s="4"/>
      <c r="AL72" s="4"/>
      <c r="AM72" s="4"/>
      <c r="AN72" s="4"/>
      <c r="AO72" s="4"/>
      <c r="AP72" s="4"/>
    </row>
    <row r="73" spans="1:42" s="1" customFormat="1" x14ac:dyDescent="0.25">
      <c r="A73" s="4"/>
      <c r="B73" s="4"/>
      <c r="C73" s="28"/>
      <c r="D73" s="6"/>
      <c r="E73" s="9"/>
      <c r="F73" s="9"/>
      <c r="G73" s="9"/>
      <c r="H73" s="9"/>
      <c r="I73" s="9"/>
      <c r="J73" s="9"/>
      <c r="K73" s="9"/>
      <c r="L73" s="9"/>
      <c r="M73" s="9"/>
      <c r="N73" s="9"/>
      <c r="O73" s="9"/>
      <c r="P73" s="9"/>
      <c r="Q73" s="9"/>
      <c r="R73" s="9"/>
      <c r="S73" s="9"/>
      <c r="T73" s="9"/>
      <c r="U73" s="9"/>
      <c r="V73" s="9"/>
      <c r="W73" s="9"/>
      <c r="X73" s="9"/>
      <c r="Y73" s="9"/>
      <c r="Z73" s="9"/>
      <c r="AA73" s="9"/>
      <c r="AB73" s="4"/>
      <c r="AC73" s="4"/>
      <c r="AD73" s="4"/>
      <c r="AE73" s="4"/>
      <c r="AF73" s="4"/>
      <c r="AG73" s="4"/>
      <c r="AH73" s="4"/>
      <c r="AI73" s="4"/>
      <c r="AJ73" s="4"/>
      <c r="AK73" s="4"/>
      <c r="AL73" s="4"/>
      <c r="AM73" s="4"/>
      <c r="AN73" s="4"/>
      <c r="AO73" s="4"/>
      <c r="AP73" s="4"/>
    </row>
    <row r="74" spans="1:42" s="1" customFormat="1" x14ac:dyDescent="0.25">
      <c r="A74" s="4"/>
      <c r="B74" s="4"/>
      <c r="C74" s="14"/>
      <c r="D74" s="6"/>
      <c r="E74" s="9">
        <f t="shared" ref="E74:AP74" si="0">SUM(E4:E73)</f>
        <v>93</v>
      </c>
      <c r="F74" s="9">
        <f t="shared" si="0"/>
        <v>59</v>
      </c>
      <c r="G74" s="9">
        <f t="shared" si="0"/>
        <v>0</v>
      </c>
      <c r="H74" s="9">
        <f t="shared" si="0"/>
        <v>0</v>
      </c>
      <c r="I74" s="9">
        <f t="shared" si="0"/>
        <v>0</v>
      </c>
      <c r="J74" s="9">
        <f t="shared" si="0"/>
        <v>0</v>
      </c>
      <c r="K74" s="9">
        <f t="shared" si="0"/>
        <v>0</v>
      </c>
      <c r="L74" s="9">
        <f t="shared" si="0"/>
        <v>0</v>
      </c>
      <c r="M74" s="9">
        <f t="shared" si="0"/>
        <v>108</v>
      </c>
      <c r="N74" s="9">
        <f t="shared" si="0"/>
        <v>2</v>
      </c>
      <c r="O74" s="9">
        <f t="shared" si="0"/>
        <v>0</v>
      </c>
      <c r="P74" s="9">
        <f t="shared" si="0"/>
        <v>0</v>
      </c>
      <c r="Q74" s="9">
        <f t="shared" si="0"/>
        <v>160</v>
      </c>
      <c r="R74" s="9">
        <f t="shared" si="0"/>
        <v>3</v>
      </c>
      <c r="S74" s="9">
        <f t="shared" si="0"/>
        <v>2</v>
      </c>
      <c r="T74" s="9">
        <f t="shared" si="0"/>
        <v>0</v>
      </c>
      <c r="U74" s="9">
        <f t="shared" si="0"/>
        <v>0</v>
      </c>
      <c r="V74" s="9">
        <f t="shared" si="0"/>
        <v>0</v>
      </c>
      <c r="W74" s="9">
        <f t="shared" si="0"/>
        <v>0</v>
      </c>
      <c r="X74" s="9">
        <f t="shared" si="0"/>
        <v>1</v>
      </c>
      <c r="Y74" s="9">
        <f t="shared" si="0"/>
        <v>160</v>
      </c>
      <c r="Z74" s="9">
        <f t="shared" si="0"/>
        <v>5</v>
      </c>
      <c r="AA74" s="9">
        <f t="shared" si="0"/>
        <v>10</v>
      </c>
      <c r="AB74" s="9">
        <f t="shared" si="0"/>
        <v>0</v>
      </c>
      <c r="AC74" s="9">
        <f t="shared" si="0"/>
        <v>19</v>
      </c>
      <c r="AD74" s="9">
        <f t="shared" si="0"/>
        <v>8</v>
      </c>
      <c r="AE74" s="9">
        <f t="shared" si="0"/>
        <v>0</v>
      </c>
      <c r="AF74" s="9">
        <f t="shared" si="0"/>
        <v>256</v>
      </c>
      <c r="AG74" s="9">
        <f t="shared" si="0"/>
        <v>42</v>
      </c>
      <c r="AH74" s="9">
        <f t="shared" si="0"/>
        <v>44</v>
      </c>
      <c r="AI74" s="9">
        <f t="shared" si="0"/>
        <v>0</v>
      </c>
      <c r="AJ74" s="9">
        <f t="shared" si="0"/>
        <v>0</v>
      </c>
      <c r="AK74" s="9">
        <f t="shared" si="0"/>
        <v>0</v>
      </c>
      <c r="AL74" s="9">
        <f t="shared" si="0"/>
        <v>0</v>
      </c>
      <c r="AM74" s="9">
        <f t="shared" si="0"/>
        <v>0</v>
      </c>
      <c r="AN74" s="9">
        <f t="shared" si="0"/>
        <v>0</v>
      </c>
      <c r="AO74" s="9">
        <f t="shared" si="0"/>
        <v>0</v>
      </c>
      <c r="AP74" s="9">
        <f t="shared" si="0"/>
        <v>0</v>
      </c>
    </row>
    <row r="75" spans="1:42" s="1" customFormat="1" x14ac:dyDescent="0.25">
      <c r="C75" s="16"/>
    </row>
    <row r="76" spans="1:42" s="1" customFormat="1" x14ac:dyDescent="0.25">
      <c r="C76" s="16"/>
    </row>
    <row r="77" spans="1:42" s="1" customFormat="1" x14ac:dyDescent="0.25">
      <c r="C77" s="16"/>
    </row>
    <row r="78" spans="1:42" s="1" customFormat="1" x14ac:dyDescent="0.25">
      <c r="C78" s="16"/>
    </row>
    <row r="79" spans="1:42" s="1" customFormat="1" x14ac:dyDescent="0.25">
      <c r="C79" s="16"/>
    </row>
  </sheetData>
  <pageMargins left="0.2" right="0.2" top="0.5" bottom="0.5" header="0.3" footer="0.3"/>
  <pageSetup paperSize="3"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L80"/>
  <sheetViews>
    <sheetView zoomScale="40" zoomScaleNormal="40" workbookViewId="0">
      <pane xSplit="4" ySplit="3" topLeftCell="E4" activePane="bottomRight" state="frozen"/>
      <selection activeCell="L190" sqref="L190"/>
      <selection pane="topRight" activeCell="L190" sqref="L190"/>
      <selection pane="bottomLeft" activeCell="L190" sqref="L190"/>
      <selection pane="bottomRight" activeCell="L190" sqref="L190"/>
    </sheetView>
  </sheetViews>
  <sheetFormatPr defaultRowHeight="15" x14ac:dyDescent="0.25"/>
  <cols>
    <col min="1" max="2" width="8.7109375" style="1" customWidth="1"/>
    <col min="3" max="3" width="23.7109375" style="1" customWidth="1"/>
    <col min="4" max="42" width="8.7109375" style="1" customWidth="1"/>
    <col min="43" max="64" width="9.140625" style="1"/>
  </cols>
  <sheetData>
    <row r="1" spans="1:42" ht="15" customHeight="1" x14ac:dyDescent="0.25">
      <c r="A1" s="2"/>
      <c r="B1" s="2"/>
      <c r="C1" s="13"/>
      <c r="D1" s="19"/>
      <c r="E1" s="9" t="s">
        <v>16</v>
      </c>
      <c r="F1" s="4" t="s">
        <v>16</v>
      </c>
      <c r="G1" s="4" t="s">
        <v>16</v>
      </c>
      <c r="H1" s="4" t="s">
        <v>16</v>
      </c>
      <c r="I1" s="4" t="s">
        <v>16</v>
      </c>
      <c r="J1" s="4" t="s">
        <v>16</v>
      </c>
      <c r="K1" s="4">
        <v>202</v>
      </c>
      <c r="L1" s="4">
        <v>202</v>
      </c>
      <c r="M1" s="4">
        <v>202</v>
      </c>
      <c r="N1" s="4">
        <v>202</v>
      </c>
      <c r="O1" s="4">
        <v>202</v>
      </c>
      <c r="P1" s="4">
        <v>202</v>
      </c>
      <c r="Q1" s="4">
        <v>202</v>
      </c>
      <c r="R1" s="4">
        <v>604</v>
      </c>
      <c r="S1" s="4">
        <v>604</v>
      </c>
      <c r="T1" s="4">
        <v>604</v>
      </c>
      <c r="U1" s="4">
        <v>604</v>
      </c>
      <c r="V1" s="4">
        <v>604</v>
      </c>
      <c r="W1" s="4">
        <v>604</v>
      </c>
      <c r="X1" s="4">
        <v>604</v>
      </c>
      <c r="Y1" s="4">
        <v>607</v>
      </c>
      <c r="Z1" s="4">
        <v>608</v>
      </c>
      <c r="AA1" s="4">
        <v>608</v>
      </c>
      <c r="AB1" s="4">
        <v>807</v>
      </c>
      <c r="AC1" s="4">
        <v>807</v>
      </c>
      <c r="AD1" s="4">
        <v>807</v>
      </c>
      <c r="AE1" s="4">
        <v>901</v>
      </c>
      <c r="AF1" s="4">
        <v>901</v>
      </c>
      <c r="AG1" s="4">
        <v>901</v>
      </c>
      <c r="AH1" s="4">
        <v>901</v>
      </c>
      <c r="AI1" s="4">
        <v>901</v>
      </c>
      <c r="AJ1" s="4">
        <v>901</v>
      </c>
      <c r="AK1" s="4">
        <v>901</v>
      </c>
      <c r="AL1" s="4">
        <v>901</v>
      </c>
      <c r="AM1" s="4"/>
      <c r="AN1" s="4"/>
      <c r="AO1" s="4"/>
      <c r="AP1" s="4"/>
    </row>
    <row r="2" spans="1:42" ht="135" customHeight="1" x14ac:dyDescent="0.25">
      <c r="A2" s="3" t="s">
        <v>0</v>
      </c>
      <c r="B2" s="3" t="s">
        <v>1</v>
      </c>
      <c r="C2" s="8" t="s">
        <v>2</v>
      </c>
      <c r="D2" s="12" t="s">
        <v>3</v>
      </c>
      <c r="E2" s="29" t="s">
        <v>17</v>
      </c>
      <c r="F2" s="7" t="s">
        <v>46</v>
      </c>
      <c r="G2" s="7" t="s">
        <v>47</v>
      </c>
      <c r="H2" s="7" t="s">
        <v>48</v>
      </c>
      <c r="I2" s="7" t="s">
        <v>49</v>
      </c>
      <c r="J2" s="7" t="s">
        <v>128</v>
      </c>
      <c r="K2" s="7" t="s">
        <v>140</v>
      </c>
      <c r="L2" s="7" t="s">
        <v>55</v>
      </c>
      <c r="M2" s="2" t="s">
        <v>20</v>
      </c>
      <c r="N2" s="7" t="s">
        <v>6</v>
      </c>
      <c r="O2" s="7" t="s">
        <v>75</v>
      </c>
      <c r="P2" s="7" t="s">
        <v>76</v>
      </c>
      <c r="Q2" s="7" t="s">
        <v>39</v>
      </c>
      <c r="R2" s="7" t="s">
        <v>24</v>
      </c>
      <c r="S2" s="7" t="s">
        <v>25</v>
      </c>
      <c r="T2" s="7" t="s">
        <v>90</v>
      </c>
      <c r="U2" s="7" t="s">
        <v>114</v>
      </c>
      <c r="V2" s="2" t="s">
        <v>26</v>
      </c>
      <c r="W2" s="2" t="s">
        <v>81</v>
      </c>
      <c r="X2" s="7" t="s">
        <v>136</v>
      </c>
      <c r="Y2" s="7" t="s">
        <v>44</v>
      </c>
      <c r="Z2" s="7" t="s">
        <v>5</v>
      </c>
      <c r="AA2" s="7" t="s">
        <v>22</v>
      </c>
      <c r="AB2" s="7" t="s">
        <v>54</v>
      </c>
      <c r="AC2" s="7" t="s">
        <v>9</v>
      </c>
      <c r="AD2" s="7" t="s">
        <v>13</v>
      </c>
      <c r="AE2" s="7" t="s">
        <v>83</v>
      </c>
      <c r="AF2" s="7" t="s">
        <v>84</v>
      </c>
      <c r="AG2" s="7" t="s">
        <v>85</v>
      </c>
      <c r="AH2" s="7" t="s">
        <v>86</v>
      </c>
      <c r="AI2" s="7" t="s">
        <v>87</v>
      </c>
      <c r="AJ2" s="7" t="s">
        <v>88</v>
      </c>
      <c r="AK2" s="7" t="s">
        <v>112</v>
      </c>
      <c r="AL2" s="7" t="s">
        <v>89</v>
      </c>
      <c r="AM2" s="2"/>
      <c r="AN2" s="2"/>
      <c r="AO2" s="2"/>
      <c r="AP2" s="7"/>
    </row>
    <row r="3" spans="1:42" ht="15" customHeight="1" x14ac:dyDescent="0.25">
      <c r="A3" s="18"/>
      <c r="B3" s="18"/>
      <c r="C3" s="14"/>
      <c r="D3" s="12"/>
      <c r="E3" s="9" t="s">
        <v>4</v>
      </c>
      <c r="F3" s="9" t="s">
        <v>4</v>
      </c>
      <c r="G3" s="9" t="s">
        <v>4</v>
      </c>
      <c r="H3" s="9" t="s">
        <v>4</v>
      </c>
      <c r="I3" s="9" t="s">
        <v>12</v>
      </c>
      <c r="J3" s="9" t="s">
        <v>129</v>
      </c>
      <c r="K3" s="9" t="s">
        <v>141</v>
      </c>
      <c r="L3" s="9" t="s">
        <v>4</v>
      </c>
      <c r="M3" s="9" t="s">
        <v>4</v>
      </c>
      <c r="N3" s="9" t="s">
        <v>4</v>
      </c>
      <c r="O3" s="9" t="s">
        <v>12</v>
      </c>
      <c r="P3" s="9" t="s">
        <v>12</v>
      </c>
      <c r="Q3" s="9" t="s">
        <v>4</v>
      </c>
      <c r="R3" s="9" t="s">
        <v>12</v>
      </c>
      <c r="S3" s="9" t="s">
        <v>12</v>
      </c>
      <c r="T3" s="9" t="s">
        <v>12</v>
      </c>
      <c r="U3" s="9" t="s">
        <v>12</v>
      </c>
      <c r="V3" s="9" t="s">
        <v>12</v>
      </c>
      <c r="W3" s="9" t="s">
        <v>12</v>
      </c>
      <c r="X3" s="9" t="s">
        <v>12</v>
      </c>
      <c r="Y3" s="9" t="s">
        <v>4</v>
      </c>
      <c r="Z3" s="9" t="s">
        <v>12</v>
      </c>
      <c r="AA3" s="9" t="s">
        <v>12</v>
      </c>
      <c r="AB3" s="9" t="s">
        <v>12</v>
      </c>
      <c r="AC3" s="9" t="s">
        <v>12</v>
      </c>
      <c r="AD3" s="9" t="s">
        <v>12</v>
      </c>
      <c r="AE3" s="9" t="s">
        <v>4</v>
      </c>
      <c r="AF3" s="9" t="s">
        <v>4</v>
      </c>
      <c r="AG3" s="9" t="s">
        <v>4</v>
      </c>
      <c r="AH3" s="9" t="s">
        <v>4</v>
      </c>
      <c r="AI3" s="9" t="s">
        <v>4</v>
      </c>
      <c r="AJ3" s="9" t="s">
        <v>4</v>
      </c>
      <c r="AK3" s="9" t="s">
        <v>4</v>
      </c>
      <c r="AL3" s="9" t="s">
        <v>4</v>
      </c>
      <c r="AM3" s="4"/>
      <c r="AN3" s="4"/>
      <c r="AO3" s="9"/>
      <c r="AP3" s="4"/>
    </row>
    <row r="4" spans="1:42" s="1" customFormat="1" x14ac:dyDescent="0.25">
      <c r="A4" s="4"/>
      <c r="B4" s="5"/>
      <c r="C4" s="22" t="s">
        <v>52</v>
      </c>
      <c r="D4" s="6"/>
      <c r="E4" s="9"/>
      <c r="F4" s="9"/>
      <c r="G4" s="9"/>
      <c r="H4" s="9"/>
      <c r="I4" s="9"/>
      <c r="J4" s="9"/>
      <c r="K4" s="9"/>
      <c r="L4" s="9"/>
      <c r="M4" s="9"/>
      <c r="N4" s="9"/>
      <c r="O4" s="9"/>
      <c r="P4" s="9"/>
      <c r="Q4" s="9"/>
      <c r="R4" s="9"/>
      <c r="S4" s="9"/>
      <c r="T4" s="9"/>
      <c r="U4" s="9"/>
      <c r="V4" s="9"/>
      <c r="W4" s="9"/>
      <c r="X4" s="9"/>
      <c r="Y4" s="9"/>
      <c r="Z4" s="9"/>
      <c r="AA4" s="9"/>
      <c r="AB4" s="4"/>
      <c r="AC4" s="4"/>
      <c r="AD4" s="4"/>
      <c r="AE4" s="4"/>
      <c r="AF4" s="4"/>
      <c r="AG4" s="4"/>
      <c r="AH4" s="4"/>
      <c r="AI4" s="4"/>
      <c r="AJ4" s="4"/>
      <c r="AK4" s="4"/>
      <c r="AL4" s="4"/>
      <c r="AM4" s="4"/>
      <c r="AN4" s="4"/>
      <c r="AO4" s="4"/>
      <c r="AP4" s="4"/>
    </row>
    <row r="5" spans="1:42" s="1" customFormat="1" x14ac:dyDescent="0.25">
      <c r="A5" s="4">
        <v>19</v>
      </c>
      <c r="B5" s="5" t="s">
        <v>15</v>
      </c>
      <c r="C5" s="10">
        <v>4136.45</v>
      </c>
      <c r="D5" s="6" t="s">
        <v>53</v>
      </c>
      <c r="E5" s="9"/>
      <c r="F5" s="9"/>
      <c r="G5" s="9"/>
      <c r="H5" s="9"/>
      <c r="I5" s="9"/>
      <c r="J5" s="9"/>
      <c r="K5" s="9"/>
      <c r="L5" s="9"/>
      <c r="M5" s="9"/>
      <c r="N5" s="9"/>
      <c r="O5" s="9"/>
      <c r="P5" s="9"/>
      <c r="Q5" s="9"/>
      <c r="R5" s="9"/>
      <c r="S5" s="9"/>
      <c r="T5" s="9"/>
      <c r="U5" s="9"/>
      <c r="V5" s="9"/>
      <c r="W5" s="9"/>
      <c r="X5" s="9"/>
      <c r="Y5" s="9"/>
      <c r="Z5" s="9"/>
      <c r="AA5" s="9"/>
      <c r="AB5" s="4">
        <v>1</v>
      </c>
      <c r="AC5" s="4"/>
      <c r="AD5" s="4"/>
      <c r="AE5" s="4"/>
      <c r="AF5" s="4"/>
      <c r="AG5" s="4"/>
      <c r="AH5" s="4"/>
      <c r="AI5" s="4"/>
      <c r="AJ5" s="4"/>
      <c r="AK5" s="4"/>
      <c r="AL5" s="4"/>
      <c r="AM5" s="4"/>
      <c r="AN5" s="4"/>
      <c r="AO5" s="4"/>
      <c r="AP5" s="4"/>
    </row>
    <row r="6" spans="1:42" s="1" customFormat="1" x14ac:dyDescent="0.25">
      <c r="A6" s="4">
        <v>19</v>
      </c>
      <c r="B6" s="5" t="s">
        <v>15</v>
      </c>
      <c r="C6" s="10">
        <v>4277.5200000000004</v>
      </c>
      <c r="D6" s="6" t="s">
        <v>53</v>
      </c>
      <c r="E6" s="9"/>
      <c r="F6" s="9"/>
      <c r="G6" s="9"/>
      <c r="H6" s="9"/>
      <c r="I6" s="9"/>
      <c r="J6" s="9"/>
      <c r="K6" s="9"/>
      <c r="L6" s="9"/>
      <c r="M6" s="9"/>
      <c r="N6" s="9"/>
      <c r="O6" s="9"/>
      <c r="P6" s="9"/>
      <c r="Q6" s="9"/>
      <c r="R6" s="9"/>
      <c r="S6" s="9"/>
      <c r="T6" s="9"/>
      <c r="U6" s="9"/>
      <c r="V6" s="9"/>
      <c r="W6" s="9"/>
      <c r="X6" s="9"/>
      <c r="Y6" s="9"/>
      <c r="Z6" s="9"/>
      <c r="AA6" s="9"/>
      <c r="AB6" s="4">
        <v>1</v>
      </c>
      <c r="AC6" s="4"/>
      <c r="AD6" s="4"/>
      <c r="AE6" s="4"/>
      <c r="AF6" s="4"/>
      <c r="AG6" s="4"/>
      <c r="AH6" s="4"/>
      <c r="AI6" s="4"/>
      <c r="AJ6" s="4"/>
      <c r="AK6" s="4"/>
      <c r="AL6" s="4"/>
      <c r="AM6" s="4"/>
      <c r="AN6" s="4"/>
      <c r="AO6" s="4"/>
      <c r="AP6" s="4"/>
    </row>
    <row r="7" spans="1:42" s="1" customFormat="1" x14ac:dyDescent="0.25">
      <c r="A7" s="4">
        <v>19</v>
      </c>
      <c r="B7" s="5" t="s">
        <v>15</v>
      </c>
      <c r="C7" s="10">
        <v>4408.6499999999996</v>
      </c>
      <c r="D7" s="6" t="s">
        <v>53</v>
      </c>
      <c r="E7" s="9"/>
      <c r="F7" s="9"/>
      <c r="G7" s="9"/>
      <c r="H7" s="9"/>
      <c r="I7" s="9"/>
      <c r="J7" s="9"/>
      <c r="K7" s="9"/>
      <c r="L7" s="9"/>
      <c r="M7" s="9"/>
      <c r="N7" s="9"/>
      <c r="O7" s="9"/>
      <c r="P7" s="9"/>
      <c r="Q7" s="9"/>
      <c r="R7" s="9"/>
      <c r="S7" s="9"/>
      <c r="T7" s="9"/>
      <c r="U7" s="9"/>
      <c r="V7" s="9"/>
      <c r="W7" s="9"/>
      <c r="X7" s="9"/>
      <c r="Y7" s="9"/>
      <c r="Z7" s="9"/>
      <c r="AA7" s="9"/>
      <c r="AB7" s="4"/>
      <c r="AC7" s="4">
        <v>1</v>
      </c>
      <c r="AD7" s="4"/>
      <c r="AE7" s="4"/>
      <c r="AF7" s="4"/>
      <c r="AG7" s="4"/>
      <c r="AH7" s="4"/>
      <c r="AI7" s="4"/>
      <c r="AJ7" s="4"/>
      <c r="AK7" s="4"/>
      <c r="AL7" s="4"/>
      <c r="AM7" s="4"/>
      <c r="AN7" s="4"/>
      <c r="AO7" s="4"/>
      <c r="AP7" s="4"/>
    </row>
    <row r="8" spans="1:42" s="1" customFormat="1" x14ac:dyDescent="0.25">
      <c r="A8" s="4">
        <v>19</v>
      </c>
      <c r="B8" s="5" t="s">
        <v>15</v>
      </c>
      <c r="C8" s="10">
        <v>4579.6499999999996</v>
      </c>
      <c r="D8" s="6" t="s">
        <v>53</v>
      </c>
      <c r="E8" s="9"/>
      <c r="F8" s="9"/>
      <c r="G8" s="9"/>
      <c r="H8" s="9"/>
      <c r="I8" s="9"/>
      <c r="J8" s="9"/>
      <c r="K8" s="9"/>
      <c r="L8" s="9"/>
      <c r="M8" s="9"/>
      <c r="N8" s="9"/>
      <c r="O8" s="9"/>
      <c r="P8" s="9"/>
      <c r="Q8" s="9"/>
      <c r="R8" s="9"/>
      <c r="S8" s="9"/>
      <c r="T8" s="9"/>
      <c r="U8" s="9"/>
      <c r="V8" s="9"/>
      <c r="W8" s="9"/>
      <c r="X8" s="9"/>
      <c r="Y8" s="9"/>
      <c r="Z8" s="9"/>
      <c r="AA8" s="9"/>
      <c r="AB8" s="4"/>
      <c r="AC8" s="4">
        <v>1</v>
      </c>
      <c r="AD8" s="4"/>
      <c r="AE8" s="4"/>
      <c r="AF8" s="4"/>
      <c r="AG8" s="4"/>
      <c r="AH8" s="4"/>
      <c r="AI8" s="4"/>
      <c r="AJ8" s="4"/>
      <c r="AK8" s="4"/>
      <c r="AL8" s="4"/>
      <c r="AM8" s="4"/>
      <c r="AN8" s="4"/>
      <c r="AO8" s="4"/>
      <c r="AP8" s="4"/>
    </row>
    <row r="9" spans="1:42" s="1" customFormat="1" x14ac:dyDescent="0.25">
      <c r="A9" s="4">
        <v>20</v>
      </c>
      <c r="B9" s="5" t="s">
        <v>15</v>
      </c>
      <c r="C9" s="10">
        <v>4761.6899999999996</v>
      </c>
      <c r="D9" s="6" t="s">
        <v>53</v>
      </c>
      <c r="E9" s="9"/>
      <c r="F9" s="9"/>
      <c r="G9" s="9"/>
      <c r="H9" s="9"/>
      <c r="I9" s="9"/>
      <c r="J9" s="9"/>
      <c r="K9" s="9"/>
      <c r="L9" s="9"/>
      <c r="M9" s="9"/>
      <c r="N9" s="9"/>
      <c r="O9" s="9"/>
      <c r="P9" s="9"/>
      <c r="Q9" s="9"/>
      <c r="R9" s="9"/>
      <c r="S9" s="9"/>
      <c r="T9" s="9"/>
      <c r="U9" s="9"/>
      <c r="V9" s="9"/>
      <c r="W9" s="9"/>
      <c r="X9" s="9"/>
      <c r="Y9" s="9"/>
      <c r="Z9" s="9"/>
      <c r="AA9" s="9"/>
      <c r="AB9" s="4"/>
      <c r="AC9" s="4">
        <v>1</v>
      </c>
      <c r="AD9" s="4"/>
      <c r="AE9" s="4"/>
      <c r="AF9" s="4"/>
      <c r="AG9" s="4"/>
      <c r="AH9" s="4"/>
      <c r="AI9" s="4"/>
      <c r="AJ9" s="4"/>
      <c r="AK9" s="4"/>
      <c r="AL9" s="4"/>
      <c r="AM9" s="4"/>
      <c r="AN9" s="4"/>
      <c r="AO9" s="4"/>
      <c r="AP9" s="4"/>
    </row>
    <row r="10" spans="1:42" s="1" customFormat="1" x14ac:dyDescent="0.25">
      <c r="A10" s="4">
        <v>20</v>
      </c>
      <c r="B10" s="5" t="s">
        <v>15</v>
      </c>
      <c r="C10" s="10">
        <v>4896.32</v>
      </c>
      <c r="D10" s="6" t="s">
        <v>53</v>
      </c>
      <c r="E10" s="9"/>
      <c r="F10" s="9"/>
      <c r="G10" s="9"/>
      <c r="H10" s="9"/>
      <c r="I10" s="9"/>
      <c r="J10" s="9"/>
      <c r="K10" s="9"/>
      <c r="L10" s="9"/>
      <c r="M10" s="9"/>
      <c r="N10" s="9"/>
      <c r="O10" s="9"/>
      <c r="P10" s="9"/>
      <c r="Q10" s="9"/>
      <c r="R10" s="9"/>
      <c r="S10" s="9"/>
      <c r="T10" s="9"/>
      <c r="U10" s="9"/>
      <c r="V10" s="9"/>
      <c r="W10" s="9"/>
      <c r="X10" s="9"/>
      <c r="Y10" s="9"/>
      <c r="Z10" s="9"/>
      <c r="AA10" s="9"/>
      <c r="AB10" s="4"/>
      <c r="AC10" s="4">
        <v>1</v>
      </c>
      <c r="AD10" s="4"/>
      <c r="AE10" s="4"/>
      <c r="AF10" s="4"/>
      <c r="AG10" s="4"/>
      <c r="AH10" s="4"/>
      <c r="AI10" s="4"/>
      <c r="AJ10" s="4"/>
      <c r="AK10" s="4"/>
      <c r="AL10" s="4"/>
      <c r="AM10" s="4"/>
      <c r="AN10" s="4"/>
      <c r="AO10" s="4"/>
      <c r="AP10" s="4"/>
    </row>
    <row r="11" spans="1:42" s="1" customFormat="1" x14ac:dyDescent="0.25">
      <c r="A11" s="4">
        <v>21</v>
      </c>
      <c r="B11" s="5" t="s">
        <v>15</v>
      </c>
      <c r="C11" s="10">
        <v>5154.4399999999996</v>
      </c>
      <c r="D11" s="6" t="s">
        <v>53</v>
      </c>
      <c r="E11" s="9"/>
      <c r="F11" s="9"/>
      <c r="G11" s="9"/>
      <c r="H11" s="9"/>
      <c r="I11" s="9"/>
      <c r="J11" s="9"/>
      <c r="K11" s="9"/>
      <c r="L11" s="9"/>
      <c r="M11" s="9"/>
      <c r="N11" s="9"/>
      <c r="O11" s="9"/>
      <c r="P11" s="9"/>
      <c r="Q11" s="9"/>
      <c r="R11" s="9"/>
      <c r="S11" s="9"/>
      <c r="T11" s="9"/>
      <c r="U11" s="9"/>
      <c r="V11" s="9"/>
      <c r="W11" s="9"/>
      <c r="X11" s="9"/>
      <c r="Y11" s="9"/>
      <c r="Z11" s="9"/>
      <c r="AA11" s="9"/>
      <c r="AB11" s="4"/>
      <c r="AC11" s="4">
        <v>1</v>
      </c>
      <c r="AD11" s="4"/>
      <c r="AE11" s="4"/>
      <c r="AF11" s="4"/>
      <c r="AG11" s="4"/>
      <c r="AH11" s="4"/>
      <c r="AI11" s="4"/>
      <c r="AJ11" s="4"/>
      <c r="AK11" s="4"/>
      <c r="AL11" s="4"/>
      <c r="AM11" s="4"/>
      <c r="AN11" s="4"/>
      <c r="AO11" s="4"/>
      <c r="AP11" s="4"/>
    </row>
    <row r="12" spans="1:42" s="1" customFormat="1" x14ac:dyDescent="0.25">
      <c r="A12" s="4">
        <v>21</v>
      </c>
      <c r="B12" s="5" t="s">
        <v>15</v>
      </c>
      <c r="C12" s="10">
        <v>5317.45</v>
      </c>
      <c r="D12" s="6" t="s">
        <v>53</v>
      </c>
      <c r="E12" s="9"/>
      <c r="F12" s="9"/>
      <c r="G12" s="9"/>
      <c r="H12" s="9"/>
      <c r="I12" s="9"/>
      <c r="J12" s="9"/>
      <c r="K12" s="9"/>
      <c r="L12" s="9"/>
      <c r="M12" s="9"/>
      <c r="N12" s="9"/>
      <c r="O12" s="9"/>
      <c r="P12" s="9"/>
      <c r="Q12" s="9"/>
      <c r="R12" s="9"/>
      <c r="S12" s="9"/>
      <c r="T12" s="9"/>
      <c r="U12" s="9"/>
      <c r="V12" s="9"/>
      <c r="W12" s="9"/>
      <c r="X12" s="9"/>
      <c r="Y12" s="9"/>
      <c r="Z12" s="9"/>
      <c r="AA12" s="9"/>
      <c r="AB12" s="4"/>
      <c r="AC12" s="4">
        <v>1</v>
      </c>
      <c r="AD12" s="4"/>
      <c r="AE12" s="4"/>
      <c r="AF12" s="4"/>
      <c r="AG12" s="4"/>
      <c r="AH12" s="4"/>
      <c r="AI12" s="4"/>
      <c r="AJ12" s="4"/>
      <c r="AK12" s="4"/>
      <c r="AL12" s="4"/>
      <c r="AM12" s="4"/>
      <c r="AN12" s="4"/>
      <c r="AO12" s="4"/>
      <c r="AP12" s="4"/>
    </row>
    <row r="13" spans="1:42" s="1" customFormat="1" x14ac:dyDescent="0.25">
      <c r="A13" s="4"/>
      <c r="B13" s="5"/>
      <c r="C13" s="15"/>
      <c r="D13" s="6"/>
      <c r="E13" s="9"/>
      <c r="F13" s="9"/>
      <c r="G13" s="9"/>
      <c r="H13" s="9"/>
      <c r="I13" s="9"/>
      <c r="J13" s="9"/>
      <c r="K13" s="9"/>
      <c r="L13" s="9"/>
      <c r="M13" s="9"/>
      <c r="N13" s="9"/>
      <c r="O13" s="9"/>
      <c r="P13" s="9"/>
      <c r="Q13" s="9"/>
      <c r="R13" s="9"/>
      <c r="S13" s="9"/>
      <c r="T13" s="9"/>
      <c r="U13" s="9"/>
      <c r="V13" s="9"/>
      <c r="W13" s="9"/>
      <c r="X13" s="9"/>
      <c r="Y13" s="9"/>
      <c r="Z13" s="9"/>
      <c r="AA13" s="9"/>
      <c r="AB13" s="4"/>
      <c r="AC13" s="4"/>
      <c r="AD13" s="4"/>
      <c r="AE13" s="4"/>
      <c r="AF13" s="4"/>
      <c r="AG13" s="4"/>
      <c r="AH13" s="4"/>
      <c r="AI13" s="4"/>
      <c r="AJ13" s="4"/>
      <c r="AK13" s="4"/>
      <c r="AL13" s="4"/>
      <c r="AM13" s="4"/>
      <c r="AN13" s="4"/>
      <c r="AO13" s="4"/>
      <c r="AP13" s="4"/>
    </row>
    <row r="14" spans="1:42" s="1" customFormat="1" x14ac:dyDescent="0.25">
      <c r="A14" s="4">
        <v>18</v>
      </c>
      <c r="B14" s="5" t="s">
        <v>18</v>
      </c>
      <c r="C14" s="10">
        <v>4000</v>
      </c>
      <c r="D14" s="6" t="s">
        <v>7</v>
      </c>
      <c r="E14" s="9"/>
      <c r="F14" s="9"/>
      <c r="G14" s="9"/>
      <c r="H14" s="9"/>
      <c r="I14" s="9"/>
      <c r="J14" s="9"/>
      <c r="K14" s="9"/>
      <c r="L14" s="9"/>
      <c r="M14" s="9"/>
      <c r="N14" s="9"/>
      <c r="O14" s="9"/>
      <c r="P14" s="9"/>
      <c r="Q14" s="9"/>
      <c r="R14" s="9"/>
      <c r="S14" s="9"/>
      <c r="T14" s="9"/>
      <c r="U14" s="9"/>
      <c r="V14" s="9"/>
      <c r="W14" s="9"/>
      <c r="X14" s="9"/>
      <c r="Y14" s="9"/>
      <c r="Z14" s="9">
        <v>1</v>
      </c>
      <c r="AA14" s="9">
        <v>2</v>
      </c>
      <c r="AB14" s="4"/>
      <c r="AC14" s="4"/>
      <c r="AD14" s="4"/>
      <c r="AE14" s="4"/>
      <c r="AF14" s="4"/>
      <c r="AG14" s="4"/>
      <c r="AH14" s="4"/>
      <c r="AI14" s="4"/>
      <c r="AJ14" s="4"/>
      <c r="AK14" s="4"/>
      <c r="AL14" s="4"/>
      <c r="AM14" s="4"/>
      <c r="AN14" s="4"/>
      <c r="AO14" s="4"/>
      <c r="AP14" s="4"/>
    </row>
    <row r="15" spans="1:42" s="1" customFormat="1" x14ac:dyDescent="0.25">
      <c r="A15" s="4">
        <v>18</v>
      </c>
      <c r="B15" s="5" t="s">
        <v>18</v>
      </c>
      <c r="C15" s="10" t="s">
        <v>56</v>
      </c>
      <c r="D15" s="6" t="s">
        <v>7</v>
      </c>
      <c r="E15" s="9"/>
      <c r="F15" s="9"/>
      <c r="G15" s="9"/>
      <c r="H15" s="9"/>
      <c r="I15" s="9"/>
      <c r="J15" s="9"/>
      <c r="K15" s="9"/>
      <c r="L15" s="9">
        <v>100</v>
      </c>
      <c r="M15" s="9"/>
      <c r="N15" s="9"/>
      <c r="O15" s="9"/>
      <c r="P15" s="9"/>
      <c r="Q15" s="9"/>
      <c r="R15" s="9"/>
      <c r="S15" s="9"/>
      <c r="T15" s="9"/>
      <c r="U15" s="9"/>
      <c r="V15" s="9"/>
      <c r="W15" s="9"/>
      <c r="X15" s="9"/>
      <c r="Y15" s="9"/>
      <c r="Z15" s="9"/>
      <c r="AA15" s="9"/>
      <c r="AB15" s="4"/>
      <c r="AC15" s="4"/>
      <c r="AD15" s="4"/>
      <c r="AE15" s="4"/>
      <c r="AF15" s="4"/>
      <c r="AG15" s="4"/>
      <c r="AH15" s="4"/>
      <c r="AI15" s="4"/>
      <c r="AJ15" s="4"/>
      <c r="AK15" s="4"/>
      <c r="AL15" s="4"/>
      <c r="AM15" s="4"/>
      <c r="AN15" s="4"/>
      <c r="AO15" s="4"/>
      <c r="AP15" s="4"/>
    </row>
    <row r="16" spans="1:42" s="1" customFormat="1" x14ac:dyDescent="0.25">
      <c r="A16" s="4">
        <v>18</v>
      </c>
      <c r="B16" s="5" t="s">
        <v>18</v>
      </c>
      <c r="C16" s="23" t="s">
        <v>57</v>
      </c>
      <c r="D16" s="6" t="s">
        <v>8</v>
      </c>
      <c r="E16" s="5"/>
      <c r="F16" s="4"/>
      <c r="G16" s="4"/>
      <c r="H16" s="4"/>
      <c r="I16" s="4"/>
      <c r="J16" s="4"/>
      <c r="K16" s="4"/>
      <c r="L16" s="4"/>
      <c r="M16" s="4">
        <v>15</v>
      </c>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row>
    <row r="17" spans="1:42" s="1" customFormat="1" x14ac:dyDescent="0.25">
      <c r="A17" s="4">
        <v>18</v>
      </c>
      <c r="B17" s="5" t="s">
        <v>18</v>
      </c>
      <c r="C17" s="23" t="s">
        <v>58</v>
      </c>
      <c r="D17" s="6" t="s">
        <v>53</v>
      </c>
      <c r="E17" s="5"/>
      <c r="F17" s="4"/>
      <c r="G17" s="4"/>
      <c r="H17" s="4"/>
      <c r="I17" s="4"/>
      <c r="J17" s="4"/>
      <c r="K17" s="4"/>
      <c r="L17" s="4"/>
      <c r="M17" s="4">
        <v>63</v>
      </c>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row>
    <row r="18" spans="1:42" s="1" customFormat="1" x14ac:dyDescent="0.25">
      <c r="A18" s="4" t="s">
        <v>74</v>
      </c>
      <c r="B18" s="5" t="s">
        <v>18</v>
      </c>
      <c r="C18" s="23" t="s">
        <v>59</v>
      </c>
      <c r="D18" s="6" t="s">
        <v>7</v>
      </c>
      <c r="E18" s="9">
        <f>15+10+20+12</f>
        <v>57</v>
      </c>
      <c r="F18" s="9"/>
      <c r="G18" s="9"/>
      <c r="H18" s="9"/>
      <c r="I18" s="9"/>
      <c r="J18" s="9"/>
      <c r="K18" s="9"/>
      <c r="L18" s="9"/>
      <c r="M18" s="9"/>
      <c r="N18" s="9"/>
      <c r="O18" s="9"/>
      <c r="P18" s="9"/>
      <c r="Q18" s="9"/>
      <c r="R18" s="9"/>
      <c r="S18" s="9"/>
      <c r="T18" s="9"/>
      <c r="U18" s="9"/>
      <c r="V18" s="9"/>
      <c r="W18" s="9"/>
      <c r="X18" s="9"/>
      <c r="Y18" s="9"/>
      <c r="Z18" s="9"/>
      <c r="AA18" s="9"/>
      <c r="AB18" s="4"/>
      <c r="AC18" s="4"/>
      <c r="AD18" s="4"/>
      <c r="AE18" s="4"/>
      <c r="AF18" s="4"/>
      <c r="AG18" s="4"/>
      <c r="AH18" s="4"/>
      <c r="AI18" s="4"/>
      <c r="AJ18" s="4"/>
      <c r="AK18" s="4"/>
      <c r="AL18" s="4"/>
      <c r="AM18" s="4"/>
      <c r="AN18" s="4"/>
      <c r="AO18" s="4"/>
      <c r="AP18" s="4"/>
    </row>
    <row r="19" spans="1:42" s="1" customFormat="1" x14ac:dyDescent="0.25">
      <c r="A19" s="4">
        <v>19</v>
      </c>
      <c r="B19" s="5" t="s">
        <v>18</v>
      </c>
      <c r="C19" s="23" t="s">
        <v>60</v>
      </c>
      <c r="D19" s="6" t="s">
        <v>7</v>
      </c>
      <c r="E19" s="9">
        <f>126+11</f>
        <v>137</v>
      </c>
      <c r="F19" s="9"/>
      <c r="G19" s="9"/>
      <c r="H19" s="9"/>
      <c r="I19" s="9"/>
      <c r="J19" s="9"/>
      <c r="K19" s="9"/>
      <c r="L19" s="9"/>
      <c r="M19" s="9"/>
      <c r="N19" s="9"/>
      <c r="O19" s="9"/>
      <c r="P19" s="9"/>
      <c r="Q19" s="9"/>
      <c r="R19" s="9"/>
      <c r="S19" s="9"/>
      <c r="T19" s="9"/>
      <c r="U19" s="9"/>
      <c r="V19" s="9"/>
      <c r="W19" s="9"/>
      <c r="X19" s="9"/>
      <c r="Y19" s="9"/>
      <c r="Z19" s="9"/>
      <c r="AA19" s="9"/>
      <c r="AB19" s="4"/>
      <c r="AC19" s="4"/>
      <c r="AD19" s="4"/>
      <c r="AE19" s="4"/>
      <c r="AF19" s="4"/>
      <c r="AG19" s="4"/>
      <c r="AH19" s="4"/>
      <c r="AI19" s="4"/>
      <c r="AJ19" s="4"/>
      <c r="AK19" s="4"/>
      <c r="AL19" s="4"/>
      <c r="AM19" s="4"/>
      <c r="AN19" s="4"/>
      <c r="AO19" s="4"/>
      <c r="AP19" s="4"/>
    </row>
    <row r="20" spans="1:42" s="1" customFormat="1" x14ac:dyDescent="0.25">
      <c r="A20" s="4">
        <v>19</v>
      </c>
      <c r="B20" s="5" t="s">
        <v>18</v>
      </c>
      <c r="C20" s="23" t="s">
        <v>62</v>
      </c>
      <c r="D20" s="6" t="s">
        <v>53</v>
      </c>
      <c r="E20" s="9"/>
      <c r="F20" s="9"/>
      <c r="G20" s="9"/>
      <c r="H20" s="9"/>
      <c r="I20" s="9"/>
      <c r="J20" s="9"/>
      <c r="K20" s="9"/>
      <c r="L20" s="9"/>
      <c r="M20" s="9">
        <v>17</v>
      </c>
      <c r="N20" s="9"/>
      <c r="O20" s="9"/>
      <c r="P20" s="9"/>
      <c r="Q20" s="9"/>
      <c r="R20" s="9"/>
      <c r="S20" s="9"/>
      <c r="T20" s="9"/>
      <c r="U20" s="9"/>
      <c r="V20" s="9"/>
      <c r="W20" s="9"/>
      <c r="X20" s="9"/>
      <c r="Y20" s="9"/>
      <c r="Z20" s="9"/>
      <c r="AA20" s="9"/>
      <c r="AB20" s="4"/>
      <c r="AC20" s="4"/>
      <c r="AD20" s="4"/>
      <c r="AE20" s="4"/>
      <c r="AF20" s="4"/>
      <c r="AG20" s="4"/>
      <c r="AH20" s="4"/>
      <c r="AI20" s="4"/>
      <c r="AJ20" s="4"/>
      <c r="AK20" s="4"/>
      <c r="AL20" s="4"/>
      <c r="AM20" s="4"/>
      <c r="AN20" s="4"/>
      <c r="AO20" s="4"/>
      <c r="AP20" s="4"/>
    </row>
    <row r="21" spans="1:42" s="1" customFormat="1" x14ac:dyDescent="0.25">
      <c r="A21" s="4">
        <v>19</v>
      </c>
      <c r="B21" s="5" t="s">
        <v>18</v>
      </c>
      <c r="C21" s="24" t="s">
        <v>63</v>
      </c>
      <c r="D21" s="6" t="s">
        <v>7</v>
      </c>
      <c r="E21" s="9">
        <f>123+7</f>
        <v>130</v>
      </c>
      <c r="F21" s="9"/>
      <c r="G21" s="9"/>
      <c r="H21" s="9"/>
      <c r="I21" s="9"/>
      <c r="J21" s="9"/>
      <c r="K21" s="9"/>
      <c r="L21" s="9"/>
      <c r="M21" s="9"/>
      <c r="N21" s="9"/>
      <c r="O21" s="9"/>
      <c r="P21" s="9"/>
      <c r="Q21" s="9"/>
      <c r="R21" s="9"/>
      <c r="S21" s="9"/>
      <c r="T21" s="9"/>
      <c r="U21" s="9"/>
      <c r="V21" s="9"/>
      <c r="W21" s="9"/>
      <c r="X21" s="9"/>
      <c r="Y21" s="9"/>
      <c r="Z21" s="9"/>
      <c r="AA21" s="9"/>
      <c r="AB21" s="4"/>
      <c r="AC21" s="4"/>
      <c r="AD21" s="4"/>
      <c r="AE21" s="4"/>
      <c r="AF21" s="4"/>
      <c r="AG21" s="4"/>
      <c r="AH21" s="4"/>
      <c r="AI21" s="4"/>
      <c r="AJ21" s="4"/>
      <c r="AK21" s="4"/>
      <c r="AL21" s="4"/>
      <c r="AM21" s="4"/>
      <c r="AN21" s="4"/>
      <c r="AO21" s="4"/>
      <c r="AP21" s="4"/>
    </row>
    <row r="22" spans="1:42" s="1" customFormat="1" x14ac:dyDescent="0.25">
      <c r="A22" s="4" t="s">
        <v>61</v>
      </c>
      <c r="B22" s="5" t="s">
        <v>18</v>
      </c>
      <c r="C22" s="23" t="s">
        <v>64</v>
      </c>
      <c r="D22" s="6" t="s">
        <v>7</v>
      </c>
      <c r="E22" s="9">
        <v>250</v>
      </c>
      <c r="F22" s="9"/>
      <c r="G22" s="9"/>
      <c r="H22" s="9"/>
      <c r="I22" s="9"/>
      <c r="J22" s="9"/>
      <c r="K22" s="9"/>
      <c r="L22" s="9"/>
      <c r="M22" s="9"/>
      <c r="N22" s="9"/>
      <c r="O22" s="9"/>
      <c r="P22" s="9"/>
      <c r="Q22" s="9"/>
      <c r="R22" s="9"/>
      <c r="S22" s="9"/>
      <c r="T22" s="9"/>
      <c r="U22" s="9"/>
      <c r="V22" s="9"/>
      <c r="W22" s="9"/>
      <c r="X22" s="9"/>
      <c r="Y22" s="9"/>
      <c r="Z22" s="9"/>
      <c r="AA22" s="9"/>
      <c r="AB22" s="4"/>
      <c r="AC22" s="4"/>
      <c r="AD22" s="4"/>
      <c r="AE22" s="4"/>
      <c r="AF22" s="4"/>
      <c r="AG22" s="4"/>
      <c r="AH22" s="4"/>
      <c r="AI22" s="4"/>
      <c r="AJ22" s="4"/>
      <c r="AK22" s="4"/>
      <c r="AL22" s="4"/>
      <c r="AM22" s="4"/>
      <c r="AN22" s="4"/>
      <c r="AO22" s="4"/>
      <c r="AP22" s="4"/>
    </row>
    <row r="23" spans="1:42" s="1" customFormat="1" x14ac:dyDescent="0.25">
      <c r="A23" s="4">
        <v>20</v>
      </c>
      <c r="B23" s="5" t="s">
        <v>18</v>
      </c>
      <c r="C23" s="23" t="s">
        <v>66</v>
      </c>
      <c r="D23" s="6" t="s">
        <v>7</v>
      </c>
      <c r="E23" s="9">
        <v>85</v>
      </c>
      <c r="F23" s="9"/>
      <c r="G23" s="9"/>
      <c r="H23" s="9"/>
      <c r="I23" s="9"/>
      <c r="J23" s="9"/>
      <c r="K23" s="9"/>
      <c r="L23" s="9"/>
      <c r="M23" s="9"/>
      <c r="N23" s="9"/>
      <c r="O23" s="9"/>
      <c r="P23" s="9"/>
      <c r="Q23" s="9"/>
      <c r="R23" s="9"/>
      <c r="S23" s="9"/>
      <c r="T23" s="9"/>
      <c r="U23" s="9"/>
      <c r="V23" s="9"/>
      <c r="W23" s="9"/>
      <c r="X23" s="9"/>
      <c r="Y23" s="9"/>
      <c r="Z23" s="9"/>
      <c r="AA23" s="9"/>
      <c r="AB23" s="4"/>
      <c r="AC23" s="4"/>
      <c r="AD23" s="4"/>
      <c r="AE23" s="4"/>
      <c r="AF23" s="4"/>
      <c r="AG23" s="4"/>
      <c r="AH23" s="4"/>
      <c r="AI23" s="4"/>
      <c r="AJ23" s="4"/>
      <c r="AK23" s="4"/>
      <c r="AL23" s="4"/>
      <c r="AM23" s="4"/>
      <c r="AN23" s="4"/>
      <c r="AO23" s="4"/>
      <c r="AP23" s="4"/>
    </row>
    <row r="24" spans="1:42" s="1" customFormat="1" x14ac:dyDescent="0.25">
      <c r="A24" s="4">
        <v>20</v>
      </c>
      <c r="B24" s="5" t="s">
        <v>18</v>
      </c>
      <c r="C24" s="23" t="s">
        <v>67</v>
      </c>
      <c r="D24" s="6" t="s">
        <v>7</v>
      </c>
      <c r="E24" s="9">
        <v>194</v>
      </c>
      <c r="F24" s="9"/>
      <c r="G24" s="9"/>
      <c r="H24" s="9"/>
      <c r="I24" s="9"/>
      <c r="J24" s="9"/>
      <c r="K24" s="9"/>
      <c r="L24" s="9"/>
      <c r="M24" s="9"/>
      <c r="N24" s="9"/>
      <c r="O24" s="9"/>
      <c r="P24" s="9"/>
      <c r="Q24" s="9"/>
      <c r="R24" s="9"/>
      <c r="S24" s="9"/>
      <c r="T24" s="9"/>
      <c r="U24" s="9"/>
      <c r="V24" s="9"/>
      <c r="W24" s="9"/>
      <c r="X24" s="9"/>
      <c r="Y24" s="9"/>
      <c r="Z24" s="9"/>
      <c r="AA24" s="9"/>
      <c r="AB24" s="4"/>
      <c r="AC24" s="4"/>
      <c r="AD24" s="4"/>
      <c r="AE24" s="4"/>
      <c r="AF24" s="4"/>
      <c r="AG24" s="4"/>
      <c r="AH24" s="4"/>
      <c r="AI24" s="4"/>
      <c r="AJ24" s="4"/>
      <c r="AK24" s="4"/>
      <c r="AL24" s="4"/>
      <c r="AM24" s="4"/>
      <c r="AN24" s="4"/>
      <c r="AO24" s="4"/>
      <c r="AP24" s="4"/>
    </row>
    <row r="25" spans="1:42" s="1" customFormat="1" x14ac:dyDescent="0.25">
      <c r="A25" s="4" t="s">
        <v>65</v>
      </c>
      <c r="B25" s="5" t="s">
        <v>18</v>
      </c>
      <c r="C25" s="23" t="s">
        <v>68</v>
      </c>
      <c r="D25" s="6" t="s">
        <v>7</v>
      </c>
      <c r="E25" s="9">
        <v>218</v>
      </c>
      <c r="F25" s="9"/>
      <c r="G25" s="9"/>
      <c r="H25" s="9"/>
      <c r="I25" s="9"/>
      <c r="J25" s="9"/>
      <c r="K25" s="9"/>
      <c r="L25" s="9"/>
      <c r="M25" s="9"/>
      <c r="N25" s="9"/>
      <c r="O25" s="9"/>
      <c r="P25" s="9"/>
      <c r="Q25" s="9"/>
      <c r="R25" s="9"/>
      <c r="S25" s="9"/>
      <c r="T25" s="9"/>
      <c r="U25" s="9"/>
      <c r="V25" s="9"/>
      <c r="W25" s="9"/>
      <c r="X25" s="9"/>
      <c r="Y25" s="9"/>
      <c r="Z25" s="9"/>
      <c r="AA25" s="9"/>
      <c r="AB25" s="4"/>
      <c r="AC25" s="4"/>
      <c r="AD25" s="4"/>
      <c r="AE25" s="4"/>
      <c r="AF25" s="4"/>
      <c r="AG25" s="4"/>
      <c r="AH25" s="4"/>
      <c r="AI25" s="4"/>
      <c r="AJ25" s="4"/>
      <c r="AK25" s="4"/>
      <c r="AL25" s="4"/>
      <c r="AM25" s="4"/>
      <c r="AN25" s="4"/>
      <c r="AO25" s="4"/>
      <c r="AP25" s="4"/>
    </row>
    <row r="26" spans="1:42" s="1" customFormat="1" x14ac:dyDescent="0.25">
      <c r="A26" s="4">
        <v>21</v>
      </c>
      <c r="B26" s="5" t="s">
        <v>18</v>
      </c>
      <c r="C26" s="23" t="s">
        <v>70</v>
      </c>
      <c r="D26" s="6" t="s">
        <v>8</v>
      </c>
      <c r="E26" s="9">
        <v>4</v>
      </c>
      <c r="F26" s="9"/>
      <c r="G26" s="9"/>
      <c r="H26" s="9"/>
      <c r="I26" s="9"/>
      <c r="J26" s="9"/>
      <c r="K26" s="9"/>
      <c r="L26" s="9"/>
      <c r="M26" s="9"/>
      <c r="N26" s="9"/>
      <c r="O26" s="9"/>
      <c r="P26" s="9"/>
      <c r="Q26" s="9"/>
      <c r="R26" s="9"/>
      <c r="S26" s="9"/>
      <c r="T26" s="9"/>
      <c r="U26" s="9"/>
      <c r="V26" s="9"/>
      <c r="W26" s="9"/>
      <c r="X26" s="9"/>
      <c r="Y26" s="9"/>
      <c r="Z26" s="9"/>
      <c r="AA26" s="9"/>
      <c r="AB26" s="4"/>
      <c r="AC26" s="4"/>
      <c r="AD26" s="4"/>
      <c r="AE26" s="4"/>
      <c r="AF26" s="4"/>
      <c r="AG26" s="4"/>
      <c r="AH26" s="4"/>
      <c r="AI26" s="4"/>
      <c r="AJ26" s="4"/>
      <c r="AK26" s="4"/>
      <c r="AL26" s="4"/>
      <c r="AM26" s="4"/>
      <c r="AN26" s="4"/>
      <c r="AO26" s="4"/>
      <c r="AP26" s="4"/>
    </row>
    <row r="27" spans="1:42" s="1" customFormat="1" x14ac:dyDescent="0.25">
      <c r="A27" s="4">
        <v>21</v>
      </c>
      <c r="B27" s="5" t="s">
        <v>18</v>
      </c>
      <c r="C27" s="23" t="s">
        <v>72</v>
      </c>
      <c r="D27" s="6" t="s">
        <v>53</v>
      </c>
      <c r="E27" s="9"/>
      <c r="F27" s="9"/>
      <c r="G27" s="9"/>
      <c r="H27" s="9"/>
      <c r="I27" s="9"/>
      <c r="J27" s="9"/>
      <c r="K27" s="9"/>
      <c r="L27" s="9"/>
      <c r="M27" s="9">
        <v>26</v>
      </c>
      <c r="N27" s="9"/>
      <c r="O27" s="9"/>
      <c r="P27" s="9"/>
      <c r="Q27" s="9"/>
      <c r="R27" s="9"/>
      <c r="S27" s="9"/>
      <c r="T27" s="9"/>
      <c r="U27" s="9"/>
      <c r="V27" s="9"/>
      <c r="W27" s="9"/>
      <c r="X27" s="9"/>
      <c r="Y27" s="9"/>
      <c r="Z27" s="9"/>
      <c r="AA27" s="9"/>
      <c r="AB27" s="4"/>
      <c r="AC27" s="4"/>
      <c r="AD27" s="4"/>
      <c r="AE27" s="4"/>
      <c r="AF27" s="4"/>
      <c r="AG27" s="4"/>
      <c r="AH27" s="4"/>
      <c r="AI27" s="4"/>
      <c r="AJ27" s="4"/>
      <c r="AK27" s="4"/>
      <c r="AL27" s="4"/>
      <c r="AM27" s="4"/>
      <c r="AN27" s="4"/>
      <c r="AO27" s="4"/>
      <c r="AP27" s="4"/>
    </row>
    <row r="28" spans="1:42" s="1" customFormat="1" x14ac:dyDescent="0.25">
      <c r="A28" s="4">
        <v>21</v>
      </c>
      <c r="B28" s="5" t="s">
        <v>18</v>
      </c>
      <c r="C28" s="23">
        <v>5237.93</v>
      </c>
      <c r="D28" s="6"/>
      <c r="E28" s="9"/>
      <c r="F28" s="9"/>
      <c r="G28" s="9"/>
      <c r="H28" s="9"/>
      <c r="I28" s="9"/>
      <c r="J28" s="9"/>
      <c r="K28" s="9">
        <v>96</v>
      </c>
      <c r="L28" s="9"/>
      <c r="M28" s="9"/>
      <c r="N28" s="9"/>
      <c r="O28" s="9"/>
      <c r="P28" s="9"/>
      <c r="Q28" s="9"/>
      <c r="R28" s="9"/>
      <c r="S28" s="9"/>
      <c r="T28" s="9"/>
      <c r="U28" s="9"/>
      <c r="V28" s="9"/>
      <c r="W28" s="9"/>
      <c r="X28" s="9"/>
      <c r="Y28" s="9"/>
      <c r="Z28" s="9"/>
      <c r="AA28" s="9"/>
      <c r="AB28" s="4"/>
      <c r="AC28" s="4"/>
      <c r="AD28" s="4"/>
      <c r="AE28" s="4"/>
      <c r="AF28" s="4"/>
      <c r="AG28" s="4"/>
      <c r="AH28" s="4"/>
      <c r="AI28" s="4"/>
      <c r="AJ28" s="4"/>
      <c r="AK28" s="4"/>
      <c r="AL28" s="4"/>
      <c r="AM28" s="4"/>
      <c r="AN28" s="4"/>
      <c r="AO28" s="4"/>
      <c r="AP28" s="4"/>
    </row>
    <row r="29" spans="1:42" s="1" customFormat="1" x14ac:dyDescent="0.25">
      <c r="A29" s="4">
        <v>21</v>
      </c>
      <c r="B29" s="5" t="s">
        <v>18</v>
      </c>
      <c r="C29" s="23" t="s">
        <v>71</v>
      </c>
      <c r="D29" s="6" t="s">
        <v>7</v>
      </c>
      <c r="E29" s="9">
        <f>102+14</f>
        <v>116</v>
      </c>
      <c r="F29" s="9"/>
      <c r="G29" s="9"/>
      <c r="H29" s="9"/>
      <c r="I29" s="9"/>
      <c r="J29" s="9"/>
      <c r="K29" s="9"/>
      <c r="L29" s="9"/>
      <c r="M29" s="9"/>
      <c r="N29" s="9"/>
      <c r="O29" s="9"/>
      <c r="P29" s="9"/>
      <c r="Q29" s="9"/>
      <c r="R29" s="9"/>
      <c r="S29" s="9"/>
      <c r="T29" s="9"/>
      <c r="U29" s="9"/>
      <c r="V29" s="9"/>
      <c r="W29" s="9"/>
      <c r="X29" s="9"/>
      <c r="Y29" s="9"/>
      <c r="Z29" s="9"/>
      <c r="AA29" s="9"/>
      <c r="AB29" s="4"/>
      <c r="AC29" s="4"/>
      <c r="AD29" s="4"/>
      <c r="AE29" s="4"/>
      <c r="AF29" s="4"/>
      <c r="AG29" s="4"/>
      <c r="AH29" s="4"/>
      <c r="AI29" s="4"/>
      <c r="AJ29" s="4"/>
      <c r="AK29" s="4"/>
      <c r="AL29" s="4"/>
      <c r="AM29" s="4"/>
      <c r="AN29" s="4"/>
      <c r="AO29" s="4"/>
      <c r="AP29" s="4"/>
    </row>
    <row r="30" spans="1:42" s="1" customFormat="1" x14ac:dyDescent="0.25">
      <c r="A30" s="4">
        <v>21</v>
      </c>
      <c r="B30" s="5" t="s">
        <v>18</v>
      </c>
      <c r="C30" s="23" t="s">
        <v>73</v>
      </c>
      <c r="D30" s="6" t="s">
        <v>7</v>
      </c>
      <c r="E30" s="9"/>
      <c r="F30" s="9"/>
      <c r="G30" s="9"/>
      <c r="H30" s="9"/>
      <c r="I30" s="9"/>
      <c r="J30" s="9"/>
      <c r="K30" s="9"/>
      <c r="L30" s="9"/>
      <c r="M30" s="9">
        <f>141+6+19</f>
        <v>166</v>
      </c>
      <c r="N30" s="9">
        <v>1</v>
      </c>
      <c r="O30" s="9">
        <v>1</v>
      </c>
      <c r="P30" s="9">
        <v>1</v>
      </c>
      <c r="Q30" s="9"/>
      <c r="R30" s="9"/>
      <c r="S30" s="9"/>
      <c r="T30" s="9"/>
      <c r="U30" s="9"/>
      <c r="V30" s="9"/>
      <c r="W30" s="9"/>
      <c r="X30" s="9"/>
      <c r="Y30" s="9"/>
      <c r="Z30" s="9"/>
      <c r="AA30" s="9"/>
      <c r="AB30" s="4"/>
      <c r="AC30" s="4"/>
      <c r="AD30" s="4"/>
      <c r="AE30" s="4"/>
      <c r="AF30" s="4"/>
      <c r="AG30" s="4"/>
      <c r="AH30" s="4"/>
      <c r="AI30" s="4"/>
      <c r="AJ30" s="4"/>
      <c r="AK30" s="4"/>
      <c r="AL30" s="4"/>
      <c r="AM30" s="4"/>
      <c r="AN30" s="4"/>
      <c r="AO30" s="4"/>
      <c r="AP30" s="4"/>
    </row>
    <row r="31" spans="1:42" s="1" customFormat="1" x14ac:dyDescent="0.25">
      <c r="A31" s="4">
        <v>21</v>
      </c>
      <c r="B31" s="5" t="s">
        <v>18</v>
      </c>
      <c r="C31" s="23">
        <v>5524</v>
      </c>
      <c r="D31" s="6"/>
      <c r="E31" s="9"/>
      <c r="F31" s="9"/>
      <c r="G31" s="9"/>
      <c r="H31" s="9"/>
      <c r="I31" s="9"/>
      <c r="J31" s="9"/>
      <c r="K31" s="9"/>
      <c r="L31" s="9"/>
      <c r="M31" s="9"/>
      <c r="N31" s="9"/>
      <c r="O31" s="9"/>
      <c r="P31" s="9"/>
      <c r="Q31" s="9"/>
      <c r="R31" s="9"/>
      <c r="S31" s="9"/>
      <c r="T31" s="9"/>
      <c r="U31" s="9"/>
      <c r="V31" s="9"/>
      <c r="W31" s="9"/>
      <c r="X31" s="9"/>
      <c r="Y31" s="9"/>
      <c r="Z31" s="9">
        <v>1</v>
      </c>
      <c r="AA31" s="9">
        <v>2</v>
      </c>
      <c r="AB31" s="4"/>
      <c r="AC31" s="4"/>
      <c r="AD31" s="4"/>
      <c r="AE31" s="4"/>
      <c r="AF31" s="4"/>
      <c r="AG31" s="4"/>
      <c r="AH31" s="4"/>
      <c r="AI31" s="4"/>
      <c r="AJ31" s="4"/>
      <c r="AK31" s="4"/>
      <c r="AL31" s="4"/>
      <c r="AM31" s="4"/>
      <c r="AN31" s="4"/>
      <c r="AO31" s="4"/>
      <c r="AP31" s="4"/>
    </row>
    <row r="32" spans="1:42" s="1" customFormat="1" x14ac:dyDescent="0.25">
      <c r="A32" s="4"/>
      <c r="B32" s="4"/>
      <c r="C32" s="25"/>
      <c r="D32" s="6"/>
      <c r="E32" s="9"/>
      <c r="F32" s="9"/>
      <c r="G32" s="9"/>
      <c r="H32" s="9"/>
      <c r="I32" s="9"/>
      <c r="J32" s="9"/>
      <c r="K32" s="9"/>
      <c r="L32" s="9"/>
      <c r="M32" s="9"/>
      <c r="N32" s="9"/>
      <c r="O32" s="9"/>
      <c r="P32" s="9"/>
      <c r="Q32" s="9"/>
      <c r="R32" s="9"/>
      <c r="S32" s="9"/>
      <c r="T32" s="9"/>
      <c r="U32" s="9"/>
      <c r="V32" s="9"/>
      <c r="W32" s="9"/>
      <c r="X32" s="9"/>
      <c r="Y32" s="9"/>
      <c r="Z32" s="9"/>
      <c r="AA32" s="9"/>
      <c r="AB32" s="4"/>
      <c r="AC32" s="4"/>
      <c r="AD32" s="4"/>
      <c r="AE32" s="4"/>
      <c r="AF32" s="4"/>
      <c r="AG32" s="4"/>
      <c r="AH32" s="4"/>
      <c r="AI32" s="4"/>
      <c r="AJ32" s="4"/>
      <c r="AK32" s="4"/>
      <c r="AL32" s="4"/>
      <c r="AM32" s="4"/>
      <c r="AN32" s="4"/>
      <c r="AO32" s="4"/>
      <c r="AP32" s="4"/>
    </row>
    <row r="33" spans="1:42" s="1" customFormat="1" x14ac:dyDescent="0.25">
      <c r="A33" s="4">
        <v>18</v>
      </c>
      <c r="B33" s="4" t="s">
        <v>32</v>
      </c>
      <c r="C33" s="24">
        <v>4029.55</v>
      </c>
      <c r="D33" s="6"/>
      <c r="E33" s="9"/>
      <c r="F33" s="9"/>
      <c r="G33" s="9"/>
      <c r="H33" s="9"/>
      <c r="I33" s="9"/>
      <c r="J33" s="9"/>
      <c r="K33" s="9"/>
      <c r="L33" s="9"/>
      <c r="M33" s="9"/>
      <c r="N33" s="9"/>
      <c r="O33" s="9"/>
      <c r="P33" s="9"/>
      <c r="Q33" s="9"/>
      <c r="R33" s="9"/>
      <c r="S33" s="9"/>
      <c r="T33" s="9"/>
      <c r="U33" s="9"/>
      <c r="V33" s="9">
        <v>1</v>
      </c>
      <c r="W33" s="9"/>
      <c r="X33" s="9"/>
      <c r="Y33" s="9"/>
      <c r="Z33" s="9"/>
      <c r="AA33" s="9"/>
      <c r="AB33" s="4"/>
      <c r="AC33" s="4"/>
      <c r="AD33" s="4"/>
      <c r="AE33" s="4"/>
      <c r="AF33" s="4"/>
      <c r="AG33" s="4">
        <f>8+13</f>
        <v>21</v>
      </c>
      <c r="AH33" s="4"/>
      <c r="AI33" s="4"/>
      <c r="AJ33" s="4"/>
      <c r="AK33" s="4"/>
      <c r="AL33" s="4"/>
      <c r="AM33" s="4"/>
      <c r="AN33" s="4"/>
      <c r="AO33" s="4"/>
      <c r="AP33" s="4"/>
    </row>
    <row r="34" spans="1:42" s="1" customFormat="1" x14ac:dyDescent="0.25">
      <c r="A34" s="4" t="s">
        <v>74</v>
      </c>
      <c r="B34" s="4" t="s">
        <v>32</v>
      </c>
      <c r="C34" s="23" t="s">
        <v>77</v>
      </c>
      <c r="D34" s="6"/>
      <c r="E34" s="9"/>
      <c r="F34" s="9"/>
      <c r="G34" s="9"/>
      <c r="H34" s="9"/>
      <c r="I34" s="9"/>
      <c r="J34" s="9"/>
      <c r="K34" s="9"/>
      <c r="L34" s="9"/>
      <c r="M34" s="9"/>
      <c r="N34" s="9"/>
      <c r="O34" s="9"/>
      <c r="P34" s="9"/>
      <c r="Q34" s="9"/>
      <c r="R34" s="9">
        <v>2</v>
      </c>
      <c r="S34" s="9"/>
      <c r="T34" s="9"/>
      <c r="U34" s="9"/>
      <c r="V34" s="9"/>
      <c r="W34" s="9"/>
      <c r="X34" s="9"/>
      <c r="Y34" s="9"/>
      <c r="Z34" s="9"/>
      <c r="AA34" s="9"/>
      <c r="AB34" s="4"/>
      <c r="AC34" s="4"/>
      <c r="AD34" s="4"/>
      <c r="AE34" s="4">
        <f>46+63</f>
        <v>109</v>
      </c>
      <c r="AF34" s="4"/>
      <c r="AG34" s="4"/>
      <c r="AH34" s="4"/>
      <c r="AI34" s="4"/>
      <c r="AJ34" s="4"/>
      <c r="AK34" s="4"/>
      <c r="AL34" s="4"/>
      <c r="AM34" s="4"/>
      <c r="AN34" s="4"/>
      <c r="AO34" s="4"/>
      <c r="AP34" s="4"/>
    </row>
    <row r="35" spans="1:42" s="1" customFormat="1" x14ac:dyDescent="0.25">
      <c r="A35" s="4">
        <v>19</v>
      </c>
      <c r="B35" s="4" t="s">
        <v>32</v>
      </c>
      <c r="C35" s="24" t="s">
        <v>78</v>
      </c>
      <c r="D35" s="6"/>
      <c r="E35" s="9"/>
      <c r="F35" s="9"/>
      <c r="G35" s="9"/>
      <c r="H35" s="9"/>
      <c r="I35" s="9"/>
      <c r="J35" s="9"/>
      <c r="K35" s="9"/>
      <c r="L35" s="9"/>
      <c r="M35" s="9"/>
      <c r="N35" s="9"/>
      <c r="O35" s="9"/>
      <c r="P35" s="9"/>
      <c r="Q35" s="9"/>
      <c r="R35" s="9"/>
      <c r="S35" s="9"/>
      <c r="T35" s="9"/>
      <c r="U35" s="9"/>
      <c r="V35" s="9"/>
      <c r="W35" s="9"/>
      <c r="X35" s="9"/>
      <c r="Y35" s="9"/>
      <c r="Z35" s="9"/>
      <c r="AA35" s="9"/>
      <c r="AB35" s="4"/>
      <c r="AC35" s="4"/>
      <c r="AD35" s="4"/>
      <c r="AE35" s="4"/>
      <c r="AF35" s="4">
        <v>30</v>
      </c>
      <c r="AG35" s="4"/>
      <c r="AH35" s="4"/>
      <c r="AI35" s="4"/>
      <c r="AJ35" s="4"/>
      <c r="AK35" s="4"/>
      <c r="AL35" s="4"/>
      <c r="AM35" s="4"/>
      <c r="AN35" s="4"/>
      <c r="AO35" s="4"/>
      <c r="AP35" s="4"/>
    </row>
    <row r="36" spans="1:42" s="1" customFormat="1" x14ac:dyDescent="0.25">
      <c r="A36" s="4">
        <v>21</v>
      </c>
      <c r="B36" s="4" t="s">
        <v>32</v>
      </c>
      <c r="C36" s="24" t="s">
        <v>79</v>
      </c>
      <c r="D36" s="6"/>
      <c r="E36" s="9"/>
      <c r="F36" s="9"/>
      <c r="G36" s="9"/>
      <c r="H36" s="9"/>
      <c r="I36" s="9"/>
      <c r="J36" s="9"/>
      <c r="K36" s="9"/>
      <c r="L36" s="9"/>
      <c r="M36" s="9"/>
      <c r="N36" s="9"/>
      <c r="O36" s="9"/>
      <c r="P36" s="9"/>
      <c r="Q36" s="9"/>
      <c r="R36" s="9">
        <v>2</v>
      </c>
      <c r="S36" s="9"/>
      <c r="T36" s="9"/>
      <c r="U36" s="9"/>
      <c r="V36" s="9">
        <v>1</v>
      </c>
      <c r="W36" s="9"/>
      <c r="X36" s="9"/>
      <c r="Y36" s="9"/>
      <c r="Z36" s="9"/>
      <c r="AA36" s="9"/>
      <c r="AB36" s="4"/>
      <c r="AC36" s="4"/>
      <c r="AD36" s="4"/>
      <c r="AE36" s="4">
        <f>130+41</f>
        <v>171</v>
      </c>
      <c r="AF36" s="4"/>
      <c r="AG36" s="4"/>
      <c r="AH36" s="4"/>
      <c r="AI36" s="4"/>
      <c r="AJ36" s="4"/>
      <c r="AK36" s="4"/>
      <c r="AL36" s="4"/>
      <c r="AM36" s="4"/>
      <c r="AN36" s="4"/>
      <c r="AO36" s="4"/>
      <c r="AP36" s="4"/>
    </row>
    <row r="37" spans="1:42" s="1" customFormat="1" x14ac:dyDescent="0.25">
      <c r="A37" s="4">
        <v>21</v>
      </c>
      <c r="B37" s="4" t="s">
        <v>32</v>
      </c>
      <c r="C37" s="24" t="s">
        <v>80</v>
      </c>
      <c r="D37" s="6"/>
      <c r="E37" s="9"/>
      <c r="F37" s="9"/>
      <c r="G37" s="9"/>
      <c r="H37" s="9"/>
      <c r="I37" s="9"/>
      <c r="J37" s="9"/>
      <c r="K37" s="9"/>
      <c r="L37" s="9"/>
      <c r="M37" s="9"/>
      <c r="N37" s="9"/>
      <c r="O37" s="9"/>
      <c r="P37" s="9"/>
      <c r="Q37" s="9"/>
      <c r="R37" s="9"/>
      <c r="S37" s="9"/>
      <c r="T37" s="9"/>
      <c r="U37" s="9"/>
      <c r="V37" s="9"/>
      <c r="W37" s="9">
        <v>1</v>
      </c>
      <c r="X37" s="9"/>
      <c r="Y37" s="9"/>
      <c r="Z37" s="9"/>
      <c r="AA37" s="9"/>
      <c r="AB37" s="4"/>
      <c r="AC37" s="4"/>
      <c r="AD37" s="4"/>
      <c r="AE37" s="4"/>
      <c r="AF37" s="4"/>
      <c r="AG37" s="4">
        <v>19</v>
      </c>
      <c r="AH37" s="4"/>
      <c r="AI37" s="4"/>
      <c r="AJ37" s="4"/>
      <c r="AK37" s="4"/>
      <c r="AL37" s="4"/>
      <c r="AM37" s="4"/>
      <c r="AN37" s="4"/>
      <c r="AO37" s="4"/>
      <c r="AP37" s="4"/>
    </row>
    <row r="38" spans="1:42" s="1" customFormat="1" x14ac:dyDescent="0.25">
      <c r="A38" s="4">
        <v>21</v>
      </c>
      <c r="B38" s="4" t="s">
        <v>32</v>
      </c>
      <c r="C38" s="24" t="s">
        <v>82</v>
      </c>
      <c r="D38" s="6"/>
      <c r="E38" s="9"/>
      <c r="F38" s="9"/>
      <c r="G38" s="9"/>
      <c r="H38" s="9"/>
      <c r="I38" s="9"/>
      <c r="J38" s="9"/>
      <c r="K38" s="9"/>
      <c r="L38" s="9"/>
      <c r="M38" s="9"/>
      <c r="N38" s="9"/>
      <c r="O38" s="9"/>
      <c r="P38" s="9"/>
      <c r="Q38" s="9"/>
      <c r="R38" s="9"/>
      <c r="S38" s="9"/>
      <c r="T38" s="9">
        <v>3</v>
      </c>
      <c r="U38" s="9"/>
      <c r="V38" s="9"/>
      <c r="W38" s="9"/>
      <c r="X38" s="9"/>
      <c r="Y38" s="9"/>
      <c r="Z38" s="9"/>
      <c r="AA38" s="9"/>
      <c r="AB38" s="4"/>
      <c r="AC38" s="4"/>
      <c r="AD38" s="4"/>
      <c r="AE38" s="4"/>
      <c r="AF38" s="4"/>
      <c r="AG38" s="4"/>
      <c r="AH38" s="4"/>
      <c r="AI38" s="4">
        <v>39</v>
      </c>
      <c r="AJ38" s="4">
        <f>108+40</f>
        <v>148</v>
      </c>
      <c r="AK38" s="4"/>
      <c r="AL38" s="4">
        <v>10</v>
      </c>
      <c r="AM38" s="4"/>
      <c r="AN38" s="4"/>
      <c r="AO38" s="4"/>
      <c r="AP38" s="4"/>
    </row>
    <row r="39" spans="1:42" s="1" customFormat="1" x14ac:dyDescent="0.25">
      <c r="A39" s="4">
        <v>21</v>
      </c>
      <c r="B39" s="4" t="s">
        <v>32</v>
      </c>
      <c r="C39" s="27" t="s">
        <v>91</v>
      </c>
      <c r="D39" s="6"/>
      <c r="E39" s="9"/>
      <c r="F39" s="9"/>
      <c r="G39" s="9"/>
      <c r="H39" s="9"/>
      <c r="I39" s="9"/>
      <c r="J39" s="9"/>
      <c r="K39" s="9"/>
      <c r="L39" s="9"/>
      <c r="M39" s="9"/>
      <c r="N39" s="9"/>
      <c r="O39" s="9"/>
      <c r="P39" s="9"/>
      <c r="Q39" s="9"/>
      <c r="R39" s="9">
        <v>1</v>
      </c>
      <c r="S39" s="9">
        <v>1</v>
      </c>
      <c r="T39" s="9"/>
      <c r="U39" s="9"/>
      <c r="V39" s="9"/>
      <c r="W39" s="9"/>
      <c r="X39" s="9"/>
      <c r="Y39" s="9"/>
      <c r="Z39" s="9"/>
      <c r="AA39" s="9"/>
      <c r="AB39" s="4"/>
      <c r="AC39" s="4"/>
      <c r="AD39" s="4"/>
      <c r="AE39" s="4">
        <f>60+33</f>
        <v>93</v>
      </c>
      <c r="AF39" s="4"/>
      <c r="AG39" s="4"/>
      <c r="AH39" s="4"/>
      <c r="AI39" s="4"/>
      <c r="AJ39" s="4"/>
      <c r="AK39" s="4"/>
      <c r="AL39" s="4"/>
      <c r="AM39" s="4"/>
      <c r="AN39" s="4"/>
      <c r="AO39" s="4"/>
      <c r="AP39" s="4"/>
    </row>
    <row r="40" spans="1:42" s="1" customFormat="1" x14ac:dyDescent="0.25">
      <c r="A40" s="4"/>
      <c r="B40" s="4"/>
      <c r="C40" s="27"/>
      <c r="D40" s="6"/>
      <c r="E40" s="9"/>
      <c r="F40" s="9"/>
      <c r="G40" s="9"/>
      <c r="H40" s="9"/>
      <c r="I40" s="9"/>
      <c r="J40" s="9"/>
      <c r="K40" s="9"/>
      <c r="L40" s="9"/>
      <c r="M40" s="9"/>
      <c r="N40" s="9"/>
      <c r="O40" s="9"/>
      <c r="P40" s="9"/>
      <c r="Q40" s="9"/>
      <c r="R40" s="9"/>
      <c r="S40" s="9"/>
      <c r="T40" s="9"/>
      <c r="U40" s="9"/>
      <c r="V40" s="9"/>
      <c r="W40" s="9"/>
      <c r="X40" s="9"/>
      <c r="Y40" s="9"/>
      <c r="Z40" s="9"/>
      <c r="AA40" s="9"/>
      <c r="AB40" s="4"/>
      <c r="AC40" s="4"/>
      <c r="AD40" s="4"/>
      <c r="AE40" s="4"/>
      <c r="AF40" s="4"/>
      <c r="AG40" s="4"/>
      <c r="AH40" s="4"/>
      <c r="AI40" s="4"/>
      <c r="AJ40" s="4"/>
      <c r="AK40" s="4"/>
      <c r="AL40" s="4"/>
      <c r="AM40" s="4"/>
      <c r="AN40" s="4"/>
      <c r="AO40" s="4"/>
      <c r="AP40" s="4"/>
    </row>
    <row r="41" spans="1:42" s="1" customFormat="1" x14ac:dyDescent="0.25">
      <c r="A41" s="4"/>
      <c r="B41" s="4"/>
      <c r="C41" s="27" t="s">
        <v>92</v>
      </c>
      <c r="D41" s="6"/>
      <c r="E41" s="9"/>
      <c r="F41" s="9">
        <v>14</v>
      </c>
      <c r="G41" s="9"/>
      <c r="H41" s="9"/>
      <c r="I41" s="9">
        <v>2</v>
      </c>
      <c r="J41" s="9"/>
      <c r="K41" s="9"/>
      <c r="L41" s="9"/>
      <c r="M41" s="9"/>
      <c r="N41" s="9"/>
      <c r="O41" s="9"/>
      <c r="P41" s="9"/>
      <c r="Q41" s="9"/>
      <c r="R41" s="9"/>
      <c r="S41" s="9"/>
      <c r="T41" s="9"/>
      <c r="U41" s="9"/>
      <c r="V41" s="9"/>
      <c r="W41" s="9"/>
      <c r="X41" s="9"/>
      <c r="Y41" s="9"/>
      <c r="Z41" s="9"/>
      <c r="AA41" s="9"/>
      <c r="AB41" s="4"/>
      <c r="AC41" s="4"/>
      <c r="AD41" s="4"/>
      <c r="AE41" s="4"/>
      <c r="AF41" s="4"/>
      <c r="AG41" s="4"/>
      <c r="AH41" s="4"/>
      <c r="AI41" s="4"/>
      <c r="AJ41" s="4"/>
      <c r="AK41" s="4"/>
      <c r="AL41" s="4"/>
      <c r="AM41" s="4"/>
      <c r="AN41" s="4"/>
      <c r="AO41" s="4"/>
      <c r="AP41" s="4"/>
    </row>
    <row r="42" spans="1:42" s="1" customFormat="1" x14ac:dyDescent="0.25">
      <c r="A42" s="4"/>
      <c r="B42" s="4"/>
      <c r="C42" s="27" t="s">
        <v>93</v>
      </c>
      <c r="D42" s="6"/>
      <c r="E42" s="9"/>
      <c r="F42" s="9">
        <v>23</v>
      </c>
      <c r="G42" s="9"/>
      <c r="H42" s="9"/>
      <c r="I42" s="9">
        <v>2</v>
      </c>
      <c r="J42" s="9"/>
      <c r="K42" s="9"/>
      <c r="L42" s="9"/>
      <c r="M42" s="9"/>
      <c r="N42" s="9"/>
      <c r="O42" s="9"/>
      <c r="P42" s="9"/>
      <c r="Q42" s="9"/>
      <c r="R42" s="9"/>
      <c r="S42" s="9"/>
      <c r="T42" s="9"/>
      <c r="U42" s="9"/>
      <c r="V42" s="9"/>
      <c r="W42" s="9"/>
      <c r="X42" s="9"/>
      <c r="Y42" s="9"/>
      <c r="Z42" s="9"/>
      <c r="AA42" s="9"/>
      <c r="AB42" s="4"/>
      <c r="AC42" s="4"/>
      <c r="AD42" s="4"/>
      <c r="AE42" s="4"/>
      <c r="AF42" s="4"/>
      <c r="AG42" s="4"/>
      <c r="AH42" s="4"/>
      <c r="AI42" s="4"/>
      <c r="AJ42" s="4"/>
      <c r="AK42" s="4"/>
      <c r="AL42" s="4"/>
      <c r="AM42" s="4"/>
      <c r="AN42" s="4"/>
      <c r="AO42" s="4"/>
      <c r="AP42" s="4"/>
    </row>
    <row r="43" spans="1:42" s="1" customFormat="1" x14ac:dyDescent="0.25">
      <c r="A43" s="4"/>
      <c r="B43" s="4"/>
      <c r="C43" s="27" t="s">
        <v>94</v>
      </c>
      <c r="D43" s="6"/>
      <c r="E43" s="9"/>
      <c r="F43" s="9">
        <v>118</v>
      </c>
      <c r="G43" s="9"/>
      <c r="H43" s="9"/>
      <c r="I43" s="9">
        <v>1</v>
      </c>
      <c r="J43" s="9"/>
      <c r="K43" s="9"/>
      <c r="L43" s="9"/>
      <c r="M43" s="9"/>
      <c r="N43" s="9"/>
      <c r="O43" s="9"/>
      <c r="P43" s="9"/>
      <c r="Q43" s="9"/>
      <c r="R43" s="9"/>
      <c r="S43" s="9"/>
      <c r="T43" s="9"/>
      <c r="U43" s="9"/>
      <c r="V43" s="9"/>
      <c r="W43" s="9"/>
      <c r="X43" s="9"/>
      <c r="Y43" s="9"/>
      <c r="Z43" s="9"/>
      <c r="AA43" s="9"/>
      <c r="AB43" s="4"/>
      <c r="AC43" s="4"/>
      <c r="AD43" s="4"/>
      <c r="AE43" s="4"/>
      <c r="AF43" s="4"/>
      <c r="AG43" s="4"/>
      <c r="AH43" s="4"/>
      <c r="AI43" s="4"/>
      <c r="AJ43" s="4"/>
      <c r="AK43" s="4"/>
      <c r="AL43" s="4"/>
      <c r="AM43" s="4"/>
      <c r="AN43" s="4"/>
      <c r="AO43" s="4"/>
      <c r="AP43" s="4"/>
    </row>
    <row r="44" spans="1:42" s="1" customFormat="1" x14ac:dyDescent="0.25">
      <c r="A44" s="4"/>
      <c r="B44" s="4"/>
      <c r="C44" s="27" t="s">
        <v>95</v>
      </c>
      <c r="D44" s="6"/>
      <c r="E44" s="9"/>
      <c r="F44" s="9">
        <v>115</v>
      </c>
      <c r="G44" s="9"/>
      <c r="H44" s="9"/>
      <c r="I44" s="9">
        <v>1</v>
      </c>
      <c r="J44" s="9"/>
      <c r="K44" s="9"/>
      <c r="L44" s="9"/>
      <c r="M44" s="9"/>
      <c r="N44" s="9"/>
      <c r="O44" s="9"/>
      <c r="P44" s="9"/>
      <c r="Q44" s="9"/>
      <c r="R44" s="9"/>
      <c r="S44" s="9"/>
      <c r="T44" s="9"/>
      <c r="U44" s="9"/>
      <c r="V44" s="9"/>
      <c r="W44" s="9"/>
      <c r="X44" s="9"/>
      <c r="Y44" s="9"/>
      <c r="Z44" s="9"/>
      <c r="AA44" s="9"/>
      <c r="AB44" s="4"/>
      <c r="AC44" s="4"/>
      <c r="AD44" s="4"/>
      <c r="AE44" s="4"/>
      <c r="AF44" s="4"/>
      <c r="AG44" s="4"/>
      <c r="AH44" s="4"/>
      <c r="AI44" s="4"/>
      <c r="AJ44" s="4"/>
      <c r="AK44" s="4"/>
      <c r="AL44" s="4"/>
      <c r="AM44" s="4"/>
      <c r="AN44" s="4"/>
      <c r="AO44" s="4"/>
      <c r="AP44" s="4"/>
    </row>
    <row r="45" spans="1:42" s="1" customFormat="1" x14ac:dyDescent="0.25">
      <c r="A45" s="4"/>
      <c r="B45" s="4"/>
      <c r="C45" s="27" t="s">
        <v>96</v>
      </c>
      <c r="D45" s="6"/>
      <c r="E45" s="9"/>
      <c r="F45" s="9">
        <v>335</v>
      </c>
      <c r="G45" s="9"/>
      <c r="H45" s="9"/>
      <c r="I45" s="9">
        <v>1</v>
      </c>
      <c r="J45" s="9"/>
      <c r="K45" s="9"/>
      <c r="L45" s="9"/>
      <c r="M45" s="9"/>
      <c r="N45" s="9"/>
      <c r="O45" s="9"/>
      <c r="P45" s="9"/>
      <c r="Q45" s="9"/>
      <c r="R45" s="9"/>
      <c r="S45" s="9"/>
      <c r="T45" s="9"/>
      <c r="U45" s="9"/>
      <c r="V45" s="9"/>
      <c r="W45" s="9"/>
      <c r="X45" s="9"/>
      <c r="Y45" s="9"/>
      <c r="Z45" s="9"/>
      <c r="AA45" s="9"/>
      <c r="AB45" s="4"/>
      <c r="AC45" s="4"/>
      <c r="AD45" s="4"/>
      <c r="AE45" s="4"/>
      <c r="AF45" s="4"/>
      <c r="AG45" s="4"/>
      <c r="AH45" s="4"/>
      <c r="AI45" s="4"/>
      <c r="AJ45" s="4"/>
      <c r="AK45" s="4"/>
      <c r="AL45" s="4"/>
      <c r="AM45" s="4"/>
      <c r="AN45" s="4"/>
      <c r="AO45" s="4"/>
      <c r="AP45" s="4"/>
    </row>
    <row r="46" spans="1:42" s="1" customFormat="1" x14ac:dyDescent="0.25">
      <c r="A46" s="4"/>
      <c r="B46" s="4"/>
      <c r="C46" s="27" t="s">
        <v>97</v>
      </c>
      <c r="D46" s="6"/>
      <c r="E46" s="9"/>
      <c r="F46" s="9">
        <v>178</v>
      </c>
      <c r="G46" s="9"/>
      <c r="H46" s="9"/>
      <c r="I46" s="9"/>
      <c r="J46" s="9"/>
      <c r="K46" s="9"/>
      <c r="L46" s="9"/>
      <c r="M46" s="9"/>
      <c r="N46" s="9"/>
      <c r="O46" s="9"/>
      <c r="P46" s="9"/>
      <c r="Q46" s="9"/>
      <c r="R46" s="9"/>
      <c r="S46" s="9"/>
      <c r="T46" s="9"/>
      <c r="U46" s="9"/>
      <c r="V46" s="9"/>
      <c r="W46" s="9"/>
      <c r="X46" s="9"/>
      <c r="Y46" s="9"/>
      <c r="Z46" s="9"/>
      <c r="AA46" s="9"/>
      <c r="AB46" s="4"/>
      <c r="AC46" s="4"/>
      <c r="AD46" s="4"/>
      <c r="AE46" s="4"/>
      <c r="AF46" s="4"/>
      <c r="AG46" s="4"/>
      <c r="AH46" s="4"/>
      <c r="AI46" s="4"/>
      <c r="AJ46" s="4"/>
      <c r="AK46" s="4"/>
      <c r="AL46" s="4"/>
      <c r="AM46" s="4"/>
      <c r="AN46" s="4"/>
      <c r="AO46" s="4"/>
      <c r="AP46" s="4"/>
    </row>
    <row r="47" spans="1:42" s="1" customFormat="1" x14ac:dyDescent="0.25">
      <c r="A47" s="4"/>
      <c r="B47" s="4"/>
      <c r="C47" s="27" t="s">
        <v>98</v>
      </c>
      <c r="D47" s="6"/>
      <c r="E47" s="9"/>
      <c r="F47" s="9">
        <v>214</v>
      </c>
      <c r="G47" s="9"/>
      <c r="H47" s="9"/>
      <c r="I47" s="9"/>
      <c r="J47" s="9"/>
      <c r="K47" s="9"/>
      <c r="L47" s="9"/>
      <c r="M47" s="9"/>
      <c r="N47" s="9"/>
      <c r="O47" s="9"/>
      <c r="P47" s="9"/>
      <c r="Q47" s="9"/>
      <c r="R47" s="9"/>
      <c r="S47" s="9"/>
      <c r="T47" s="9"/>
      <c r="U47" s="9"/>
      <c r="V47" s="9"/>
      <c r="W47" s="9"/>
      <c r="X47" s="9"/>
      <c r="Y47" s="9"/>
      <c r="Z47" s="9"/>
      <c r="AA47" s="9"/>
      <c r="AB47" s="4"/>
      <c r="AC47" s="4"/>
      <c r="AD47" s="4"/>
      <c r="AE47" s="4"/>
      <c r="AF47" s="4"/>
      <c r="AG47" s="4"/>
      <c r="AH47" s="4"/>
      <c r="AI47" s="4"/>
      <c r="AJ47" s="4"/>
      <c r="AK47" s="4"/>
      <c r="AL47" s="4"/>
      <c r="AM47" s="4"/>
      <c r="AN47" s="4"/>
      <c r="AO47" s="4"/>
      <c r="AP47" s="4"/>
    </row>
    <row r="48" spans="1:42" s="1" customFormat="1" x14ac:dyDescent="0.25">
      <c r="A48" s="4"/>
      <c r="B48" s="4"/>
      <c r="C48" s="27" t="s">
        <v>99</v>
      </c>
      <c r="D48" s="11"/>
      <c r="E48" s="9"/>
      <c r="F48" s="9">
        <v>4</v>
      </c>
      <c r="G48" s="9"/>
      <c r="H48" s="9"/>
      <c r="I48" s="9"/>
      <c r="J48" s="9"/>
      <c r="K48" s="9"/>
      <c r="L48" s="9"/>
      <c r="M48" s="9"/>
      <c r="N48" s="9"/>
      <c r="O48" s="9"/>
      <c r="P48" s="9"/>
      <c r="Q48" s="9"/>
      <c r="R48" s="9"/>
      <c r="S48" s="9"/>
      <c r="T48" s="9"/>
      <c r="U48" s="9"/>
      <c r="V48" s="9"/>
      <c r="W48" s="9"/>
      <c r="X48" s="9"/>
      <c r="Y48" s="9"/>
      <c r="Z48" s="9"/>
      <c r="AA48" s="9"/>
      <c r="AB48" s="4"/>
      <c r="AC48" s="4"/>
      <c r="AD48" s="4"/>
      <c r="AE48" s="4"/>
      <c r="AF48" s="4"/>
      <c r="AG48" s="4"/>
      <c r="AH48" s="4"/>
      <c r="AI48" s="4"/>
      <c r="AJ48" s="4"/>
      <c r="AK48" s="4"/>
      <c r="AL48" s="4"/>
      <c r="AM48" s="4"/>
      <c r="AN48" s="4"/>
      <c r="AO48" s="4"/>
      <c r="AP48" s="4"/>
    </row>
    <row r="49" spans="1:42" s="1" customFormat="1" x14ac:dyDescent="0.25">
      <c r="A49" s="4"/>
      <c r="B49" s="4"/>
      <c r="C49" s="27" t="s">
        <v>100</v>
      </c>
      <c r="D49" s="11"/>
      <c r="E49" s="9"/>
      <c r="F49" s="9">
        <v>100</v>
      </c>
      <c r="G49" s="9"/>
      <c r="H49" s="9"/>
      <c r="I49" s="9"/>
      <c r="J49" s="9"/>
      <c r="K49" s="9"/>
      <c r="L49" s="9"/>
      <c r="M49" s="9"/>
      <c r="N49" s="9"/>
      <c r="O49" s="9"/>
      <c r="P49" s="9"/>
      <c r="Q49" s="9"/>
      <c r="R49" s="9"/>
      <c r="S49" s="9"/>
      <c r="T49" s="9"/>
      <c r="U49" s="9"/>
      <c r="V49" s="9"/>
      <c r="W49" s="9"/>
      <c r="X49" s="9"/>
      <c r="Y49" s="9"/>
      <c r="Z49" s="9"/>
      <c r="AA49" s="9"/>
      <c r="AB49" s="4"/>
      <c r="AC49" s="4"/>
      <c r="AD49" s="4"/>
      <c r="AE49" s="4"/>
      <c r="AF49" s="4"/>
      <c r="AG49" s="4"/>
      <c r="AH49" s="4"/>
      <c r="AI49" s="4"/>
      <c r="AJ49" s="4"/>
      <c r="AK49" s="4"/>
      <c r="AL49" s="4"/>
      <c r="AM49" s="4"/>
      <c r="AN49" s="4"/>
      <c r="AO49" s="4"/>
      <c r="AP49" s="4"/>
    </row>
    <row r="50" spans="1:42" s="1" customFormat="1" x14ac:dyDescent="0.25">
      <c r="A50" s="4"/>
      <c r="B50" s="4"/>
      <c r="C50" s="27"/>
      <c r="D50" s="11"/>
      <c r="E50" s="9"/>
      <c r="F50" s="9"/>
      <c r="G50" s="9"/>
      <c r="H50" s="9"/>
      <c r="I50" s="9"/>
      <c r="J50" s="9"/>
      <c r="K50" s="9"/>
      <c r="L50" s="9"/>
      <c r="M50" s="9"/>
      <c r="N50" s="9"/>
      <c r="O50" s="9"/>
      <c r="P50" s="9"/>
      <c r="Q50" s="9"/>
      <c r="R50" s="9"/>
      <c r="S50" s="9"/>
      <c r="T50" s="9"/>
      <c r="U50" s="9"/>
      <c r="V50" s="9"/>
      <c r="W50" s="9"/>
      <c r="X50" s="9"/>
      <c r="Y50" s="9"/>
      <c r="Z50" s="9"/>
      <c r="AA50" s="9"/>
      <c r="AB50" s="4"/>
      <c r="AC50" s="4"/>
      <c r="AD50" s="4"/>
      <c r="AE50" s="4"/>
      <c r="AF50" s="4"/>
      <c r="AG50" s="4"/>
      <c r="AH50" s="4"/>
      <c r="AI50" s="4"/>
      <c r="AJ50" s="4"/>
      <c r="AK50" s="4"/>
      <c r="AL50" s="4"/>
      <c r="AM50" s="4"/>
      <c r="AN50" s="4"/>
      <c r="AO50" s="4"/>
      <c r="AP50" s="4"/>
    </row>
    <row r="51" spans="1:42" s="1" customFormat="1" x14ac:dyDescent="0.25">
      <c r="A51" s="4">
        <v>21</v>
      </c>
      <c r="B51" s="4" t="s">
        <v>137</v>
      </c>
      <c r="C51" s="27">
        <v>10170.81</v>
      </c>
      <c r="D51" s="11"/>
      <c r="E51" s="9"/>
      <c r="F51" s="9"/>
      <c r="G51" s="9"/>
      <c r="H51" s="9"/>
      <c r="I51" s="9"/>
      <c r="J51" s="9"/>
      <c r="K51" s="9"/>
      <c r="L51" s="9"/>
      <c r="M51" s="9"/>
      <c r="N51" s="9"/>
      <c r="O51" s="9"/>
      <c r="P51" s="9"/>
      <c r="Q51" s="9"/>
      <c r="R51" s="9"/>
      <c r="S51" s="9"/>
      <c r="T51" s="9"/>
      <c r="U51" s="9"/>
      <c r="V51" s="9"/>
      <c r="W51" s="9"/>
      <c r="X51" s="9">
        <v>1</v>
      </c>
      <c r="Y51" s="9"/>
      <c r="Z51" s="9"/>
      <c r="AA51" s="9"/>
      <c r="AB51" s="4"/>
      <c r="AC51" s="4"/>
      <c r="AD51" s="4"/>
      <c r="AE51" s="4"/>
      <c r="AF51" s="4"/>
      <c r="AG51" s="4"/>
      <c r="AH51" s="4"/>
      <c r="AI51" s="4"/>
      <c r="AJ51" s="4"/>
      <c r="AK51" s="4"/>
      <c r="AL51" s="4"/>
      <c r="AM51" s="4"/>
      <c r="AN51" s="4"/>
      <c r="AO51" s="4"/>
      <c r="AP51" s="4"/>
    </row>
    <row r="52" spans="1:42" s="1" customFormat="1" x14ac:dyDescent="0.25">
      <c r="A52" s="4"/>
      <c r="B52" s="4"/>
      <c r="C52" s="27"/>
      <c r="D52" s="11"/>
      <c r="E52" s="9"/>
      <c r="F52" s="9"/>
      <c r="G52" s="9"/>
      <c r="H52" s="9"/>
      <c r="I52" s="9"/>
      <c r="J52" s="9"/>
      <c r="K52" s="9"/>
      <c r="L52" s="9"/>
      <c r="M52" s="9"/>
      <c r="N52" s="9"/>
      <c r="O52" s="9"/>
      <c r="P52" s="9"/>
      <c r="Q52" s="9"/>
      <c r="R52" s="9"/>
      <c r="S52" s="9"/>
      <c r="T52" s="9"/>
      <c r="U52" s="9"/>
      <c r="V52" s="9"/>
      <c r="W52" s="9"/>
      <c r="X52" s="9"/>
      <c r="Y52" s="9"/>
      <c r="Z52" s="9"/>
      <c r="AA52" s="9"/>
      <c r="AB52" s="4"/>
      <c r="AC52" s="4"/>
      <c r="AD52" s="4"/>
      <c r="AE52" s="4"/>
      <c r="AF52" s="4"/>
      <c r="AG52" s="4"/>
      <c r="AH52" s="4"/>
      <c r="AI52" s="4"/>
      <c r="AJ52" s="4"/>
      <c r="AK52" s="4"/>
      <c r="AL52" s="4"/>
      <c r="AM52" s="4"/>
      <c r="AN52" s="4"/>
      <c r="AO52" s="4"/>
      <c r="AP52" s="4"/>
    </row>
    <row r="53" spans="1:42" s="1" customFormat="1" x14ac:dyDescent="0.25">
      <c r="A53" s="4"/>
      <c r="B53" s="4"/>
      <c r="C53" s="27"/>
      <c r="D53" s="11"/>
      <c r="E53" s="9"/>
      <c r="F53" s="9"/>
      <c r="G53" s="9"/>
      <c r="H53" s="9"/>
      <c r="I53" s="9"/>
      <c r="J53" s="9"/>
      <c r="K53" s="9"/>
      <c r="L53" s="9"/>
      <c r="M53" s="9"/>
      <c r="N53" s="9"/>
      <c r="O53" s="9"/>
      <c r="P53" s="9"/>
      <c r="Q53" s="9"/>
      <c r="R53" s="9"/>
      <c r="S53" s="9"/>
      <c r="T53" s="9"/>
      <c r="U53" s="9"/>
      <c r="V53" s="9"/>
      <c r="W53" s="9"/>
      <c r="X53" s="9"/>
      <c r="Y53" s="9"/>
      <c r="Z53" s="9"/>
      <c r="AA53" s="9"/>
      <c r="AB53" s="4"/>
      <c r="AC53" s="4"/>
      <c r="AD53" s="4"/>
      <c r="AE53" s="4"/>
      <c r="AF53" s="4"/>
      <c r="AG53" s="4"/>
      <c r="AH53" s="4"/>
      <c r="AI53" s="4"/>
      <c r="AJ53" s="4"/>
      <c r="AK53" s="4"/>
      <c r="AL53" s="4"/>
      <c r="AM53" s="4"/>
      <c r="AN53" s="4"/>
      <c r="AO53" s="4"/>
      <c r="AP53" s="4"/>
    </row>
    <row r="54" spans="1:42" s="1" customFormat="1" x14ac:dyDescent="0.25">
      <c r="A54" s="4"/>
      <c r="B54" s="4"/>
      <c r="C54" s="27"/>
      <c r="D54" s="11"/>
      <c r="E54" s="9"/>
      <c r="F54" s="9"/>
      <c r="G54" s="9"/>
      <c r="H54" s="9"/>
      <c r="I54" s="9"/>
      <c r="J54" s="9"/>
      <c r="K54" s="9"/>
      <c r="L54" s="9"/>
      <c r="M54" s="9"/>
      <c r="N54" s="9"/>
      <c r="O54" s="9"/>
      <c r="P54" s="9"/>
      <c r="Q54" s="9"/>
      <c r="R54" s="9"/>
      <c r="S54" s="9"/>
      <c r="T54" s="9"/>
      <c r="U54" s="9"/>
      <c r="V54" s="9"/>
      <c r="W54" s="9"/>
      <c r="X54" s="9"/>
      <c r="Y54" s="9"/>
      <c r="Z54" s="9"/>
      <c r="AA54" s="9"/>
      <c r="AB54" s="4"/>
      <c r="AC54" s="4"/>
      <c r="AD54" s="4"/>
      <c r="AE54" s="4"/>
      <c r="AF54" s="4"/>
      <c r="AG54" s="4"/>
      <c r="AH54" s="4"/>
      <c r="AI54" s="4"/>
      <c r="AJ54" s="4"/>
      <c r="AK54" s="4"/>
      <c r="AL54" s="4"/>
      <c r="AM54" s="4"/>
      <c r="AN54" s="4"/>
      <c r="AO54" s="4"/>
      <c r="AP54" s="4"/>
    </row>
    <row r="55" spans="1:42" s="1" customFormat="1" x14ac:dyDescent="0.25">
      <c r="A55" s="4"/>
      <c r="B55" s="4"/>
      <c r="C55" s="27"/>
      <c r="D55" s="11"/>
      <c r="E55" s="9"/>
      <c r="F55" s="9"/>
      <c r="G55" s="9"/>
      <c r="H55" s="9"/>
      <c r="I55" s="9"/>
      <c r="J55" s="9"/>
      <c r="K55" s="9"/>
      <c r="L55" s="9"/>
      <c r="M55" s="9"/>
      <c r="N55" s="9"/>
      <c r="O55" s="9"/>
      <c r="P55" s="9"/>
      <c r="Q55" s="9"/>
      <c r="R55" s="9"/>
      <c r="S55" s="9"/>
      <c r="T55" s="9"/>
      <c r="U55" s="9"/>
      <c r="V55" s="9"/>
      <c r="W55" s="9"/>
      <c r="X55" s="9"/>
      <c r="Y55" s="9"/>
      <c r="Z55" s="9"/>
      <c r="AA55" s="9"/>
      <c r="AB55" s="4"/>
      <c r="AC55" s="4"/>
      <c r="AD55" s="4"/>
      <c r="AE55" s="4"/>
      <c r="AF55" s="4"/>
      <c r="AG55" s="4"/>
      <c r="AH55" s="4"/>
      <c r="AI55" s="4"/>
      <c r="AJ55" s="4"/>
      <c r="AK55" s="4"/>
      <c r="AL55" s="4"/>
      <c r="AM55" s="4"/>
      <c r="AN55" s="4"/>
      <c r="AO55" s="4"/>
      <c r="AP55" s="4"/>
    </row>
    <row r="56" spans="1:42" s="1" customFormat="1" x14ac:dyDescent="0.25">
      <c r="A56" s="4"/>
      <c r="B56" s="4"/>
      <c r="C56" s="24"/>
      <c r="D56" s="6"/>
      <c r="E56" s="9"/>
      <c r="F56" s="9"/>
      <c r="G56" s="9"/>
      <c r="H56" s="9"/>
      <c r="I56" s="9"/>
      <c r="J56" s="9"/>
      <c r="K56" s="9"/>
      <c r="L56" s="9"/>
      <c r="M56" s="9"/>
      <c r="N56" s="9"/>
      <c r="O56" s="9"/>
      <c r="P56" s="9"/>
      <c r="Q56" s="9"/>
      <c r="R56" s="9"/>
      <c r="S56" s="9"/>
      <c r="T56" s="9"/>
      <c r="U56" s="9"/>
      <c r="V56" s="9"/>
      <c r="W56" s="9"/>
      <c r="X56" s="9"/>
      <c r="Y56" s="9"/>
      <c r="Z56" s="9"/>
      <c r="AA56" s="9"/>
      <c r="AB56" s="4"/>
      <c r="AC56" s="4"/>
      <c r="AD56" s="4"/>
      <c r="AE56" s="4"/>
      <c r="AF56" s="4"/>
      <c r="AG56" s="4"/>
      <c r="AH56" s="4"/>
      <c r="AI56" s="4"/>
      <c r="AJ56" s="4"/>
      <c r="AK56" s="4"/>
      <c r="AL56" s="4"/>
      <c r="AM56" s="4"/>
      <c r="AN56" s="4"/>
      <c r="AO56" s="4"/>
      <c r="AP56" s="4"/>
    </row>
    <row r="57" spans="1:42" s="1" customFormat="1" x14ac:dyDescent="0.25">
      <c r="A57" s="4"/>
      <c r="B57" s="4"/>
      <c r="C57" s="23"/>
      <c r="D57" s="6"/>
      <c r="E57" s="9"/>
      <c r="F57" s="9"/>
      <c r="G57" s="9"/>
      <c r="H57" s="9"/>
      <c r="I57" s="9"/>
      <c r="J57" s="9"/>
      <c r="K57" s="9"/>
      <c r="L57" s="9"/>
      <c r="M57" s="9"/>
      <c r="N57" s="9"/>
      <c r="O57" s="9"/>
      <c r="P57" s="9"/>
      <c r="Q57" s="9"/>
      <c r="R57" s="9"/>
      <c r="S57" s="9"/>
      <c r="T57" s="9"/>
      <c r="U57" s="9"/>
      <c r="V57" s="9"/>
      <c r="W57" s="9"/>
      <c r="X57" s="9"/>
      <c r="Y57" s="9"/>
      <c r="Z57" s="9"/>
      <c r="AA57" s="9"/>
      <c r="AB57" s="4"/>
      <c r="AC57" s="4"/>
      <c r="AD57" s="4"/>
      <c r="AE57" s="4"/>
      <c r="AF57" s="4"/>
      <c r="AG57" s="4"/>
      <c r="AH57" s="4"/>
      <c r="AI57" s="4"/>
      <c r="AJ57" s="4"/>
      <c r="AK57" s="4"/>
      <c r="AL57" s="4"/>
      <c r="AM57" s="4"/>
      <c r="AN57" s="4"/>
      <c r="AO57" s="4"/>
      <c r="AP57" s="4"/>
    </row>
    <row r="58" spans="1:42" s="1" customFormat="1" x14ac:dyDescent="0.25">
      <c r="A58" s="4"/>
      <c r="B58" s="4"/>
      <c r="C58" s="24"/>
      <c r="D58" s="6"/>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row>
    <row r="59" spans="1:42" s="1" customFormat="1" x14ac:dyDescent="0.25">
      <c r="A59" s="4"/>
      <c r="B59" s="4"/>
      <c r="C59" s="24"/>
      <c r="D59" s="6"/>
      <c r="E59" s="9"/>
      <c r="F59" s="9"/>
      <c r="G59" s="9"/>
      <c r="H59" s="9"/>
      <c r="I59" s="9"/>
      <c r="J59" s="9"/>
      <c r="K59" s="9"/>
      <c r="L59" s="9"/>
      <c r="M59" s="9"/>
      <c r="N59" s="9"/>
      <c r="O59" s="9"/>
      <c r="P59" s="9"/>
      <c r="Q59" s="9"/>
      <c r="R59" s="9"/>
      <c r="S59" s="9"/>
      <c r="T59" s="9"/>
      <c r="U59" s="9"/>
      <c r="V59" s="9"/>
      <c r="W59" s="9"/>
      <c r="X59" s="9"/>
      <c r="Y59" s="9"/>
      <c r="Z59" s="9"/>
      <c r="AA59" s="9"/>
      <c r="AB59" s="4"/>
      <c r="AC59" s="4"/>
      <c r="AD59" s="4"/>
      <c r="AE59" s="4"/>
      <c r="AF59" s="4"/>
      <c r="AG59" s="4"/>
      <c r="AH59" s="4"/>
      <c r="AI59" s="4"/>
      <c r="AJ59" s="4"/>
      <c r="AK59" s="4"/>
      <c r="AL59" s="4"/>
      <c r="AM59" s="4"/>
      <c r="AN59" s="4"/>
      <c r="AO59" s="4"/>
      <c r="AP59" s="4"/>
    </row>
    <row r="60" spans="1:42" s="1" customFormat="1" x14ac:dyDescent="0.25">
      <c r="A60" s="4"/>
      <c r="B60" s="4"/>
      <c r="C60" s="4"/>
      <c r="D60" s="6"/>
      <c r="E60" s="21"/>
      <c r="F60" s="4"/>
      <c r="G60" s="4"/>
      <c r="H60" s="4"/>
      <c r="I60" s="4"/>
      <c r="J60" s="4"/>
      <c r="K60" s="4"/>
      <c r="L60" s="4"/>
      <c r="M60" s="4"/>
      <c r="N60" s="4"/>
      <c r="O60" s="4"/>
      <c r="P60" s="4"/>
      <c r="Q60" s="4"/>
      <c r="R60" s="4"/>
      <c r="S60" s="4"/>
      <c r="T60" s="4"/>
      <c r="U60" s="4"/>
      <c r="V60" s="4"/>
      <c r="W60" s="4"/>
      <c r="X60" s="4"/>
      <c r="Y60" s="4"/>
      <c r="Z60" s="4"/>
      <c r="AA60" s="4"/>
      <c r="AB60" s="4"/>
      <c r="AC60" s="9"/>
      <c r="AD60" s="4"/>
      <c r="AE60" s="4"/>
      <c r="AF60" s="4"/>
      <c r="AG60" s="4"/>
      <c r="AH60" s="4"/>
      <c r="AI60" s="4"/>
      <c r="AJ60" s="4"/>
      <c r="AK60" s="4"/>
      <c r="AL60" s="4"/>
      <c r="AM60" s="4"/>
      <c r="AN60" s="4"/>
      <c r="AO60" s="4"/>
      <c r="AP60" s="20"/>
    </row>
    <row r="61" spans="1:42" s="1" customFormat="1" x14ac:dyDescent="0.25">
      <c r="A61" s="4"/>
      <c r="B61" s="4"/>
      <c r="C61" s="4"/>
      <c r="D61" s="6"/>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P61" s="4"/>
    </row>
    <row r="62" spans="1:42" s="1" customFormat="1" x14ac:dyDescent="0.25">
      <c r="A62" s="4"/>
      <c r="B62" s="4"/>
      <c r="C62" s="23"/>
      <c r="D62" s="6"/>
      <c r="E62" s="9"/>
      <c r="F62" s="9"/>
      <c r="G62" s="9"/>
      <c r="H62" s="9"/>
      <c r="I62" s="9"/>
      <c r="J62" s="9"/>
      <c r="K62" s="9"/>
      <c r="L62" s="9"/>
      <c r="M62" s="9"/>
      <c r="N62" s="9"/>
      <c r="O62" s="9"/>
      <c r="P62" s="9"/>
      <c r="Q62" s="9"/>
      <c r="R62" s="9"/>
      <c r="S62" s="9"/>
      <c r="T62" s="9"/>
      <c r="U62" s="9"/>
      <c r="V62" s="9"/>
      <c r="W62" s="9"/>
      <c r="X62" s="9"/>
      <c r="Y62" s="9"/>
      <c r="Z62" s="9"/>
      <c r="AA62" s="9"/>
      <c r="AB62" s="4"/>
      <c r="AC62" s="4"/>
      <c r="AD62" s="4"/>
      <c r="AE62" s="4"/>
      <c r="AF62" s="4"/>
      <c r="AG62" s="4"/>
      <c r="AH62" s="4"/>
      <c r="AI62" s="4"/>
      <c r="AJ62" s="4"/>
      <c r="AK62" s="4"/>
      <c r="AL62" s="4"/>
      <c r="AM62" s="4"/>
      <c r="AN62" s="4"/>
      <c r="AO62" s="4"/>
      <c r="AP62" s="18"/>
    </row>
    <row r="63" spans="1:42" s="1" customFormat="1" x14ac:dyDescent="0.25">
      <c r="A63" s="4"/>
      <c r="B63" s="4"/>
      <c r="C63" s="23"/>
      <c r="D63" s="6"/>
      <c r="E63" s="9"/>
      <c r="F63" s="9"/>
      <c r="G63" s="9"/>
      <c r="H63" s="9"/>
      <c r="I63" s="9"/>
      <c r="J63" s="9"/>
      <c r="K63" s="9"/>
      <c r="L63" s="9"/>
      <c r="M63" s="9"/>
      <c r="N63" s="9"/>
      <c r="O63" s="9"/>
      <c r="P63" s="9"/>
      <c r="Q63" s="9"/>
      <c r="R63" s="9"/>
      <c r="S63" s="9"/>
      <c r="T63" s="9"/>
      <c r="U63" s="9"/>
      <c r="V63" s="9"/>
      <c r="W63" s="9"/>
      <c r="X63" s="9"/>
      <c r="Y63" s="9"/>
      <c r="Z63" s="9"/>
      <c r="AA63" s="9"/>
      <c r="AB63" s="4"/>
      <c r="AC63" s="4"/>
      <c r="AD63" s="4"/>
      <c r="AE63" s="4"/>
      <c r="AF63" s="4"/>
      <c r="AG63" s="4"/>
      <c r="AH63" s="4"/>
      <c r="AI63" s="4"/>
      <c r="AJ63" s="4"/>
      <c r="AK63" s="4"/>
      <c r="AL63" s="4"/>
      <c r="AM63" s="4"/>
      <c r="AN63" s="4"/>
      <c r="AO63" s="4"/>
      <c r="AP63" s="4"/>
    </row>
    <row r="64" spans="1:42" s="1" customFormat="1" x14ac:dyDescent="0.25">
      <c r="A64" s="4"/>
      <c r="B64" s="4"/>
      <c r="C64" s="28"/>
      <c r="D64" s="6"/>
      <c r="E64" s="9"/>
      <c r="F64" s="9"/>
      <c r="G64" s="9"/>
      <c r="H64" s="9"/>
      <c r="I64" s="9"/>
      <c r="J64" s="9"/>
      <c r="K64" s="9"/>
      <c r="L64" s="9"/>
      <c r="M64" s="9"/>
      <c r="N64" s="9"/>
      <c r="O64" s="9"/>
      <c r="P64" s="9"/>
      <c r="Q64" s="9"/>
      <c r="R64" s="9"/>
      <c r="S64" s="9"/>
      <c r="T64" s="9"/>
      <c r="U64" s="9"/>
      <c r="V64" s="9"/>
      <c r="W64" s="9"/>
      <c r="X64" s="9"/>
      <c r="Y64" s="9"/>
      <c r="Z64" s="9"/>
      <c r="AA64" s="9"/>
      <c r="AB64" s="4"/>
      <c r="AC64" s="4"/>
      <c r="AD64" s="4"/>
      <c r="AE64" s="4"/>
      <c r="AF64" s="4"/>
      <c r="AG64" s="4"/>
      <c r="AH64" s="4"/>
      <c r="AI64" s="4"/>
      <c r="AJ64" s="4"/>
      <c r="AK64" s="4"/>
      <c r="AL64" s="4"/>
      <c r="AM64" s="4"/>
      <c r="AN64" s="4"/>
      <c r="AO64" s="4"/>
      <c r="AP64" s="4"/>
    </row>
    <row r="65" spans="1:42" s="1" customFormat="1" x14ac:dyDescent="0.25">
      <c r="A65" s="4"/>
      <c r="B65" s="4"/>
      <c r="C65" s="28"/>
      <c r="D65" s="6"/>
      <c r="E65" s="9"/>
      <c r="F65" s="9"/>
      <c r="G65" s="9"/>
      <c r="H65" s="9"/>
      <c r="I65" s="9"/>
      <c r="J65" s="9"/>
      <c r="K65" s="9"/>
      <c r="L65" s="9"/>
      <c r="M65" s="9"/>
      <c r="N65" s="9"/>
      <c r="O65" s="9"/>
      <c r="P65" s="9"/>
      <c r="Q65" s="9"/>
      <c r="R65" s="9"/>
      <c r="S65" s="9"/>
      <c r="T65" s="9"/>
      <c r="U65" s="9"/>
      <c r="V65" s="9"/>
      <c r="W65" s="9"/>
      <c r="X65" s="9"/>
      <c r="Y65" s="9"/>
      <c r="Z65" s="9"/>
      <c r="AA65" s="9"/>
      <c r="AB65" s="4"/>
      <c r="AC65" s="4"/>
      <c r="AD65" s="4"/>
      <c r="AE65" s="4"/>
      <c r="AF65" s="4"/>
      <c r="AG65" s="4"/>
      <c r="AH65" s="4"/>
      <c r="AI65" s="4"/>
      <c r="AJ65" s="4"/>
      <c r="AK65" s="4"/>
      <c r="AL65" s="4"/>
      <c r="AM65" s="4"/>
      <c r="AN65" s="4"/>
      <c r="AO65" s="4"/>
      <c r="AP65" s="4"/>
    </row>
    <row r="66" spans="1:42" s="1" customFormat="1" x14ac:dyDescent="0.25">
      <c r="A66" s="4"/>
      <c r="B66" s="4"/>
      <c r="C66" s="28"/>
      <c r="D66" s="6"/>
      <c r="E66" s="9"/>
      <c r="F66" s="9"/>
      <c r="G66" s="9"/>
      <c r="H66" s="9"/>
      <c r="I66" s="9"/>
      <c r="J66" s="9"/>
      <c r="K66" s="9"/>
      <c r="L66" s="9"/>
      <c r="M66" s="9"/>
      <c r="N66" s="9"/>
      <c r="O66" s="9"/>
      <c r="P66" s="9"/>
      <c r="Q66" s="9"/>
      <c r="R66" s="9"/>
      <c r="S66" s="9"/>
      <c r="T66" s="9"/>
      <c r="U66" s="9"/>
      <c r="V66" s="9"/>
      <c r="W66" s="9"/>
      <c r="X66" s="9"/>
      <c r="Y66" s="9"/>
      <c r="Z66" s="9"/>
      <c r="AA66" s="9"/>
      <c r="AB66" s="4"/>
      <c r="AC66" s="4"/>
      <c r="AD66" s="4"/>
      <c r="AE66" s="4"/>
      <c r="AF66" s="4"/>
      <c r="AG66" s="4"/>
      <c r="AH66" s="4"/>
      <c r="AI66" s="4"/>
      <c r="AJ66" s="4"/>
      <c r="AK66" s="4"/>
      <c r="AL66" s="4"/>
      <c r="AM66" s="4"/>
      <c r="AN66" s="4"/>
      <c r="AO66" s="4"/>
      <c r="AP66" s="4"/>
    </row>
    <row r="67" spans="1:42" s="1" customFormat="1" x14ac:dyDescent="0.25">
      <c r="A67" s="4"/>
      <c r="B67" s="4"/>
      <c r="C67" s="28"/>
      <c r="D67" s="6"/>
      <c r="E67" s="9"/>
      <c r="F67" s="9"/>
      <c r="G67" s="9"/>
      <c r="H67" s="9"/>
      <c r="I67" s="9"/>
      <c r="J67" s="9"/>
      <c r="K67" s="9"/>
      <c r="L67" s="9"/>
      <c r="M67" s="9"/>
      <c r="N67" s="9"/>
      <c r="O67" s="9"/>
      <c r="P67" s="9"/>
      <c r="Q67" s="9"/>
      <c r="R67" s="9"/>
      <c r="S67" s="9"/>
      <c r="T67" s="9"/>
      <c r="U67" s="9"/>
      <c r="V67" s="9"/>
      <c r="W67" s="9"/>
      <c r="X67" s="9"/>
      <c r="Y67" s="9"/>
      <c r="Z67" s="9"/>
      <c r="AA67" s="9"/>
      <c r="AB67" s="4"/>
      <c r="AC67" s="4"/>
      <c r="AD67" s="4"/>
      <c r="AE67" s="4"/>
      <c r="AF67" s="4"/>
      <c r="AG67" s="4"/>
      <c r="AH67" s="4"/>
      <c r="AI67" s="4"/>
      <c r="AJ67" s="4"/>
      <c r="AK67" s="4"/>
      <c r="AL67" s="4"/>
      <c r="AM67" s="4"/>
      <c r="AN67" s="4"/>
      <c r="AO67" s="4"/>
      <c r="AP67" s="4"/>
    </row>
    <row r="68" spans="1:42" s="1" customFormat="1" x14ac:dyDescent="0.25">
      <c r="A68" s="4"/>
      <c r="B68" s="4"/>
      <c r="C68" s="28"/>
      <c r="D68" s="6"/>
      <c r="E68" s="9"/>
      <c r="F68" s="9"/>
      <c r="G68" s="9"/>
      <c r="H68" s="9"/>
      <c r="I68" s="9"/>
      <c r="J68" s="9"/>
      <c r="K68" s="9"/>
      <c r="L68" s="9"/>
      <c r="M68" s="9"/>
      <c r="N68" s="9"/>
      <c r="O68" s="9"/>
      <c r="P68" s="9"/>
      <c r="Q68" s="9"/>
      <c r="R68" s="9"/>
      <c r="S68" s="9"/>
      <c r="T68" s="9"/>
      <c r="U68" s="9"/>
      <c r="V68" s="9"/>
      <c r="W68" s="9"/>
      <c r="X68" s="9"/>
      <c r="Y68" s="9"/>
      <c r="Z68" s="9"/>
      <c r="AA68" s="9"/>
      <c r="AB68" s="4"/>
      <c r="AC68" s="4"/>
      <c r="AD68" s="4"/>
      <c r="AE68" s="4"/>
      <c r="AF68" s="4"/>
      <c r="AG68" s="4"/>
      <c r="AH68" s="4"/>
      <c r="AI68" s="4"/>
      <c r="AJ68" s="4"/>
      <c r="AK68" s="4"/>
      <c r="AL68" s="4"/>
      <c r="AM68" s="4"/>
      <c r="AN68" s="4"/>
      <c r="AO68" s="4"/>
      <c r="AP68" s="4"/>
    </row>
    <row r="69" spans="1:42" s="1" customFormat="1" x14ac:dyDescent="0.25">
      <c r="A69" s="4"/>
      <c r="B69" s="4"/>
      <c r="C69" s="28"/>
      <c r="D69" s="6"/>
      <c r="E69" s="9"/>
      <c r="F69" s="9"/>
      <c r="G69" s="9"/>
      <c r="H69" s="9"/>
      <c r="I69" s="9"/>
      <c r="J69" s="9"/>
      <c r="K69" s="9"/>
      <c r="L69" s="9"/>
      <c r="M69" s="9"/>
      <c r="N69" s="9"/>
      <c r="O69" s="9"/>
      <c r="P69" s="9"/>
      <c r="Q69" s="9"/>
      <c r="R69" s="9"/>
      <c r="S69" s="9"/>
      <c r="T69" s="9"/>
      <c r="U69" s="9"/>
      <c r="V69" s="9"/>
      <c r="W69" s="9"/>
      <c r="X69" s="9"/>
      <c r="Y69" s="9"/>
      <c r="Z69" s="9"/>
      <c r="AA69" s="9"/>
      <c r="AB69" s="4"/>
      <c r="AC69" s="4"/>
      <c r="AD69" s="4"/>
      <c r="AE69" s="4"/>
      <c r="AF69" s="4"/>
      <c r="AG69" s="4"/>
      <c r="AH69" s="4"/>
      <c r="AI69" s="4"/>
      <c r="AJ69" s="4"/>
      <c r="AK69" s="4"/>
      <c r="AL69" s="4"/>
      <c r="AM69" s="4"/>
      <c r="AN69" s="4"/>
      <c r="AO69" s="4"/>
      <c r="AP69" s="4"/>
    </row>
    <row r="70" spans="1:42" s="1" customFormat="1" x14ac:dyDescent="0.25">
      <c r="A70" s="4"/>
      <c r="B70" s="4"/>
      <c r="C70" s="28"/>
      <c r="D70" s="6"/>
      <c r="E70" s="9"/>
      <c r="F70" s="9"/>
      <c r="G70" s="9"/>
      <c r="H70" s="9"/>
      <c r="I70" s="9"/>
      <c r="J70" s="9"/>
      <c r="K70" s="9"/>
      <c r="L70" s="9"/>
      <c r="M70" s="9"/>
      <c r="N70" s="9"/>
      <c r="O70" s="9"/>
      <c r="P70" s="9"/>
      <c r="Q70" s="9"/>
      <c r="R70" s="9"/>
      <c r="S70" s="9"/>
      <c r="T70" s="9"/>
      <c r="U70" s="9"/>
      <c r="V70" s="9"/>
      <c r="W70" s="9"/>
      <c r="X70" s="9"/>
      <c r="Y70" s="9"/>
      <c r="Z70" s="9"/>
      <c r="AA70" s="9"/>
      <c r="AB70" s="4"/>
      <c r="AC70" s="4"/>
      <c r="AD70" s="4"/>
      <c r="AE70" s="4"/>
      <c r="AF70" s="4"/>
      <c r="AG70" s="4"/>
      <c r="AH70" s="4"/>
      <c r="AI70" s="4"/>
      <c r="AJ70" s="4"/>
      <c r="AK70" s="4"/>
      <c r="AL70" s="4"/>
      <c r="AM70" s="4"/>
      <c r="AN70" s="4"/>
      <c r="AO70" s="4"/>
      <c r="AP70" s="4"/>
    </row>
    <row r="71" spans="1:42" s="1" customFormat="1" x14ac:dyDescent="0.25">
      <c r="A71" s="4"/>
      <c r="B71" s="4"/>
      <c r="C71" s="28"/>
      <c r="D71" s="6"/>
      <c r="E71" s="9"/>
      <c r="F71" s="9"/>
      <c r="G71" s="9"/>
      <c r="H71" s="9"/>
      <c r="I71" s="9"/>
      <c r="J71" s="9"/>
      <c r="K71" s="9"/>
      <c r="L71" s="9"/>
      <c r="M71" s="9"/>
      <c r="N71" s="9"/>
      <c r="O71" s="9"/>
      <c r="P71" s="9"/>
      <c r="Q71" s="9"/>
      <c r="R71" s="9"/>
      <c r="S71" s="9"/>
      <c r="T71" s="9"/>
      <c r="U71" s="9"/>
      <c r="V71" s="9"/>
      <c r="W71" s="9"/>
      <c r="X71" s="9"/>
      <c r="Y71" s="9"/>
      <c r="Z71" s="9"/>
      <c r="AA71" s="9"/>
      <c r="AB71" s="4"/>
      <c r="AC71" s="4"/>
      <c r="AD71" s="4"/>
      <c r="AE71" s="4"/>
      <c r="AF71" s="4"/>
      <c r="AG71" s="4"/>
      <c r="AH71" s="4"/>
      <c r="AI71" s="4"/>
      <c r="AJ71" s="4"/>
      <c r="AK71" s="4"/>
      <c r="AL71" s="4"/>
      <c r="AM71" s="4"/>
      <c r="AN71" s="4"/>
      <c r="AO71" s="4"/>
      <c r="AP71" s="4"/>
    </row>
    <row r="72" spans="1:42" s="1" customFormat="1" x14ac:dyDescent="0.25">
      <c r="A72" s="4"/>
      <c r="B72" s="4"/>
      <c r="C72" s="28"/>
      <c r="D72" s="6"/>
      <c r="E72" s="9"/>
      <c r="F72" s="9"/>
      <c r="G72" s="9"/>
      <c r="H72" s="9"/>
      <c r="I72" s="9"/>
      <c r="J72" s="9"/>
      <c r="K72" s="9"/>
      <c r="L72" s="9"/>
      <c r="M72" s="9"/>
      <c r="N72" s="9"/>
      <c r="O72" s="9"/>
      <c r="P72" s="9"/>
      <c r="Q72" s="9"/>
      <c r="R72" s="9"/>
      <c r="S72" s="9"/>
      <c r="T72" s="9"/>
      <c r="U72" s="9"/>
      <c r="V72" s="9"/>
      <c r="W72" s="9"/>
      <c r="X72" s="9"/>
      <c r="Y72" s="9"/>
      <c r="Z72" s="9"/>
      <c r="AA72" s="9"/>
      <c r="AB72" s="4"/>
      <c r="AC72" s="4"/>
      <c r="AD72" s="4"/>
      <c r="AE72" s="4"/>
      <c r="AF72" s="4"/>
      <c r="AG72" s="4"/>
      <c r="AH72" s="4"/>
      <c r="AI72" s="4"/>
      <c r="AJ72" s="4"/>
      <c r="AK72" s="4"/>
      <c r="AL72" s="4"/>
      <c r="AM72" s="4"/>
      <c r="AN72" s="4"/>
      <c r="AO72" s="4"/>
      <c r="AP72" s="4"/>
    </row>
    <row r="73" spans="1:42" s="1" customFormat="1" x14ac:dyDescent="0.25">
      <c r="A73" s="4"/>
      <c r="B73" s="4"/>
      <c r="C73" s="28"/>
      <c r="D73" s="6"/>
      <c r="E73" s="9"/>
      <c r="F73" s="9"/>
      <c r="G73" s="9"/>
      <c r="H73" s="9"/>
      <c r="I73" s="9"/>
      <c r="J73" s="9"/>
      <c r="K73" s="9"/>
      <c r="L73" s="9"/>
      <c r="M73" s="9"/>
      <c r="N73" s="9"/>
      <c r="O73" s="9"/>
      <c r="P73" s="9"/>
      <c r="Q73" s="9"/>
      <c r="R73" s="9"/>
      <c r="S73" s="9"/>
      <c r="T73" s="9"/>
      <c r="U73" s="9"/>
      <c r="V73" s="9"/>
      <c r="W73" s="9"/>
      <c r="X73" s="9"/>
      <c r="Y73" s="9"/>
      <c r="Z73" s="9"/>
      <c r="AA73" s="9"/>
      <c r="AB73" s="4"/>
      <c r="AC73" s="4"/>
      <c r="AD73" s="4"/>
      <c r="AE73" s="4"/>
      <c r="AF73" s="4"/>
      <c r="AG73" s="4"/>
      <c r="AH73" s="4"/>
      <c r="AI73" s="4"/>
      <c r="AJ73" s="4"/>
      <c r="AK73" s="4"/>
      <c r="AL73" s="4"/>
      <c r="AM73" s="4"/>
      <c r="AN73" s="4"/>
      <c r="AO73" s="4"/>
      <c r="AP73" s="4"/>
    </row>
    <row r="74" spans="1:42" s="1" customFormat="1" x14ac:dyDescent="0.25">
      <c r="A74" s="4"/>
      <c r="B74" s="4"/>
      <c r="C74" s="28"/>
      <c r="D74" s="6"/>
      <c r="E74" s="9"/>
      <c r="F74" s="9"/>
      <c r="G74" s="9"/>
      <c r="H74" s="9"/>
      <c r="I74" s="9"/>
      <c r="J74" s="9"/>
      <c r="K74" s="9"/>
      <c r="L74" s="9"/>
      <c r="M74" s="9"/>
      <c r="N74" s="9"/>
      <c r="O74" s="9"/>
      <c r="P74" s="9"/>
      <c r="Q74" s="9"/>
      <c r="R74" s="9"/>
      <c r="S74" s="9"/>
      <c r="T74" s="9"/>
      <c r="U74" s="9"/>
      <c r="V74" s="9"/>
      <c r="W74" s="9"/>
      <c r="X74" s="9"/>
      <c r="Y74" s="9"/>
      <c r="Z74" s="9"/>
      <c r="AA74" s="9"/>
      <c r="AB74" s="4"/>
      <c r="AC74" s="4"/>
      <c r="AD74" s="4"/>
      <c r="AE74" s="4"/>
      <c r="AF74" s="4"/>
      <c r="AG74" s="4"/>
      <c r="AH74" s="4"/>
      <c r="AI74" s="4"/>
      <c r="AJ74" s="4"/>
      <c r="AK74" s="4"/>
      <c r="AL74" s="4"/>
      <c r="AM74" s="4"/>
      <c r="AN74" s="4"/>
      <c r="AO74" s="4"/>
      <c r="AP74" s="4"/>
    </row>
    <row r="75" spans="1:42" s="1" customFormat="1" x14ac:dyDescent="0.25">
      <c r="A75" s="4"/>
      <c r="B75" s="4"/>
      <c r="C75" s="14"/>
      <c r="D75" s="6"/>
      <c r="E75" s="9">
        <f t="shared" ref="E75:AP75" si="0">SUM(E4:E74)</f>
        <v>1191</v>
      </c>
      <c r="F75" s="9">
        <f t="shared" si="0"/>
        <v>1101</v>
      </c>
      <c r="G75" s="9">
        <f t="shared" si="0"/>
        <v>0</v>
      </c>
      <c r="H75" s="9">
        <f t="shared" si="0"/>
        <v>0</v>
      </c>
      <c r="I75" s="9">
        <f t="shared" si="0"/>
        <v>7</v>
      </c>
      <c r="J75" s="9">
        <f t="shared" si="0"/>
        <v>0</v>
      </c>
      <c r="K75" s="9">
        <f t="shared" si="0"/>
        <v>96</v>
      </c>
      <c r="L75" s="9">
        <f t="shared" si="0"/>
        <v>100</v>
      </c>
      <c r="M75" s="9">
        <f t="shared" si="0"/>
        <v>287</v>
      </c>
      <c r="N75" s="9">
        <f t="shared" si="0"/>
        <v>1</v>
      </c>
      <c r="O75" s="9">
        <f t="shared" si="0"/>
        <v>1</v>
      </c>
      <c r="P75" s="9">
        <f t="shared" si="0"/>
        <v>1</v>
      </c>
      <c r="Q75" s="9">
        <f t="shared" si="0"/>
        <v>0</v>
      </c>
      <c r="R75" s="9">
        <f t="shared" si="0"/>
        <v>5</v>
      </c>
      <c r="S75" s="9">
        <f t="shared" si="0"/>
        <v>1</v>
      </c>
      <c r="T75" s="9">
        <f t="shared" si="0"/>
        <v>3</v>
      </c>
      <c r="U75" s="9">
        <f t="shared" si="0"/>
        <v>0</v>
      </c>
      <c r="V75" s="9">
        <f t="shared" si="0"/>
        <v>2</v>
      </c>
      <c r="W75" s="9">
        <f t="shared" si="0"/>
        <v>1</v>
      </c>
      <c r="X75" s="9">
        <f t="shared" si="0"/>
        <v>1</v>
      </c>
      <c r="Y75" s="9">
        <f t="shared" si="0"/>
        <v>0</v>
      </c>
      <c r="Z75" s="9">
        <f t="shared" si="0"/>
        <v>2</v>
      </c>
      <c r="AA75" s="9">
        <f t="shared" si="0"/>
        <v>4</v>
      </c>
      <c r="AB75" s="9">
        <f t="shared" si="0"/>
        <v>2</v>
      </c>
      <c r="AC75" s="9">
        <f t="shared" si="0"/>
        <v>6</v>
      </c>
      <c r="AD75" s="9">
        <f t="shared" si="0"/>
        <v>0</v>
      </c>
      <c r="AE75" s="9">
        <f t="shared" si="0"/>
        <v>373</v>
      </c>
      <c r="AF75" s="9">
        <f t="shared" si="0"/>
        <v>30</v>
      </c>
      <c r="AG75" s="9">
        <f t="shared" si="0"/>
        <v>40</v>
      </c>
      <c r="AH75" s="9">
        <f t="shared" si="0"/>
        <v>0</v>
      </c>
      <c r="AI75" s="9">
        <f t="shared" si="0"/>
        <v>39</v>
      </c>
      <c r="AJ75" s="9">
        <f t="shared" si="0"/>
        <v>148</v>
      </c>
      <c r="AK75" s="9">
        <f t="shared" si="0"/>
        <v>0</v>
      </c>
      <c r="AL75" s="9">
        <f t="shared" si="0"/>
        <v>10</v>
      </c>
      <c r="AM75" s="9">
        <f t="shared" si="0"/>
        <v>0</v>
      </c>
      <c r="AN75" s="9">
        <f t="shared" si="0"/>
        <v>0</v>
      </c>
      <c r="AO75" s="9">
        <f t="shared" si="0"/>
        <v>0</v>
      </c>
      <c r="AP75" s="9">
        <f t="shared" si="0"/>
        <v>0</v>
      </c>
    </row>
    <row r="76" spans="1:42" s="1" customFormat="1" x14ac:dyDescent="0.25">
      <c r="C76" s="16"/>
    </row>
    <row r="77" spans="1:42" s="1" customFormat="1" x14ac:dyDescent="0.25">
      <c r="C77" s="16"/>
    </row>
    <row r="78" spans="1:42" s="1" customFormat="1" x14ac:dyDescent="0.25">
      <c r="C78" s="16"/>
    </row>
    <row r="79" spans="1:42" s="1" customFormat="1" x14ac:dyDescent="0.25">
      <c r="C79" s="16"/>
    </row>
    <row r="80" spans="1:42" s="1" customFormat="1" x14ac:dyDescent="0.25">
      <c r="C80" s="16"/>
    </row>
  </sheetData>
  <pageMargins left="0.2" right="0.2" top="0.5" bottom="0.5" header="0.3" footer="0.3"/>
  <pageSetup paperSize="3"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L81"/>
  <sheetViews>
    <sheetView zoomScale="40" zoomScaleNormal="40" workbookViewId="0">
      <pane xSplit="4" ySplit="3" topLeftCell="E4" activePane="bottomRight" state="frozen"/>
      <selection activeCell="L190" sqref="L190"/>
      <selection pane="topRight" activeCell="L190" sqref="L190"/>
      <selection pane="bottomLeft" activeCell="L190" sqref="L190"/>
      <selection pane="bottomRight" activeCell="L190" sqref="L190"/>
    </sheetView>
  </sheetViews>
  <sheetFormatPr defaultRowHeight="15" x14ac:dyDescent="0.25"/>
  <cols>
    <col min="1" max="2" width="8.7109375" style="1" customWidth="1"/>
    <col min="3" max="3" width="23.7109375" style="1" customWidth="1"/>
    <col min="4" max="42" width="8.7109375" style="1" customWidth="1"/>
    <col min="43" max="64" width="9.140625" style="1"/>
  </cols>
  <sheetData>
    <row r="1" spans="1:42" ht="15" customHeight="1" x14ac:dyDescent="0.25">
      <c r="A1" s="2"/>
      <c r="B1" s="2"/>
      <c r="C1" s="13"/>
      <c r="D1" s="19"/>
      <c r="E1" s="9" t="s">
        <v>16</v>
      </c>
      <c r="F1" s="4" t="s">
        <v>16</v>
      </c>
      <c r="G1" s="4" t="s">
        <v>16</v>
      </c>
      <c r="H1" s="4" t="s">
        <v>16</v>
      </c>
      <c r="I1" s="4" t="s">
        <v>16</v>
      </c>
      <c r="J1" s="4" t="s">
        <v>16</v>
      </c>
      <c r="K1" s="4">
        <v>202</v>
      </c>
      <c r="L1" s="4">
        <v>202</v>
      </c>
      <c r="M1" s="4">
        <v>202</v>
      </c>
      <c r="N1" s="4">
        <v>202</v>
      </c>
      <c r="O1" s="4">
        <v>202</v>
      </c>
      <c r="P1" s="4">
        <v>202</v>
      </c>
      <c r="Q1" s="4">
        <v>202</v>
      </c>
      <c r="R1" s="4">
        <v>604</v>
      </c>
      <c r="S1" s="4">
        <v>604</v>
      </c>
      <c r="T1" s="4">
        <v>604</v>
      </c>
      <c r="U1" s="4">
        <v>604</v>
      </c>
      <c r="V1" s="4">
        <v>604</v>
      </c>
      <c r="W1" s="4">
        <v>604</v>
      </c>
      <c r="X1" s="4">
        <v>604</v>
      </c>
      <c r="Y1" s="4">
        <v>607</v>
      </c>
      <c r="Z1" s="4">
        <v>608</v>
      </c>
      <c r="AA1" s="4">
        <v>608</v>
      </c>
      <c r="AB1" s="4">
        <v>807</v>
      </c>
      <c r="AC1" s="4">
        <v>807</v>
      </c>
      <c r="AD1" s="4">
        <v>807</v>
      </c>
      <c r="AE1" s="4">
        <v>901</v>
      </c>
      <c r="AF1" s="4">
        <v>901</v>
      </c>
      <c r="AG1" s="4">
        <v>901</v>
      </c>
      <c r="AH1" s="4">
        <v>901</v>
      </c>
      <c r="AI1" s="4">
        <v>901</v>
      </c>
      <c r="AJ1" s="4">
        <v>901</v>
      </c>
      <c r="AK1" s="4">
        <v>901</v>
      </c>
      <c r="AL1" s="4">
        <v>901</v>
      </c>
      <c r="AM1" s="4"/>
      <c r="AN1" s="4"/>
      <c r="AO1" s="4"/>
      <c r="AP1" s="4"/>
    </row>
    <row r="2" spans="1:42" ht="135" customHeight="1" x14ac:dyDescent="0.25">
      <c r="A2" s="3" t="s">
        <v>0</v>
      </c>
      <c r="B2" s="3" t="s">
        <v>1</v>
      </c>
      <c r="C2" s="8" t="s">
        <v>2</v>
      </c>
      <c r="D2" s="12" t="s">
        <v>3</v>
      </c>
      <c r="E2" s="29" t="s">
        <v>17</v>
      </c>
      <c r="F2" s="7" t="s">
        <v>46</v>
      </c>
      <c r="G2" s="7" t="s">
        <v>47</v>
      </c>
      <c r="H2" s="7" t="s">
        <v>48</v>
      </c>
      <c r="I2" s="7" t="s">
        <v>49</v>
      </c>
      <c r="J2" s="7" t="s">
        <v>128</v>
      </c>
      <c r="K2" s="7" t="s">
        <v>140</v>
      </c>
      <c r="L2" s="7" t="s">
        <v>55</v>
      </c>
      <c r="M2" s="2" t="s">
        <v>20</v>
      </c>
      <c r="N2" s="7" t="s">
        <v>6</v>
      </c>
      <c r="O2" s="7" t="s">
        <v>75</v>
      </c>
      <c r="P2" s="7" t="s">
        <v>76</v>
      </c>
      <c r="Q2" s="7" t="s">
        <v>39</v>
      </c>
      <c r="R2" s="7" t="s">
        <v>24</v>
      </c>
      <c r="S2" s="7" t="s">
        <v>25</v>
      </c>
      <c r="T2" s="7" t="s">
        <v>90</v>
      </c>
      <c r="U2" s="7" t="s">
        <v>114</v>
      </c>
      <c r="V2" s="2" t="s">
        <v>26</v>
      </c>
      <c r="W2" s="2" t="s">
        <v>81</v>
      </c>
      <c r="X2" s="7" t="s">
        <v>136</v>
      </c>
      <c r="Y2" s="7" t="s">
        <v>44</v>
      </c>
      <c r="Z2" s="7" t="s">
        <v>5</v>
      </c>
      <c r="AA2" s="7" t="s">
        <v>22</v>
      </c>
      <c r="AB2" s="7" t="s">
        <v>54</v>
      </c>
      <c r="AC2" s="7" t="s">
        <v>9</v>
      </c>
      <c r="AD2" s="7" t="s">
        <v>13</v>
      </c>
      <c r="AE2" s="7" t="s">
        <v>83</v>
      </c>
      <c r="AF2" s="7" t="s">
        <v>84</v>
      </c>
      <c r="AG2" s="7" t="s">
        <v>85</v>
      </c>
      <c r="AH2" s="7" t="s">
        <v>86</v>
      </c>
      <c r="AI2" s="7" t="s">
        <v>87</v>
      </c>
      <c r="AJ2" s="7" t="s">
        <v>88</v>
      </c>
      <c r="AK2" s="7" t="s">
        <v>112</v>
      </c>
      <c r="AL2" s="7" t="s">
        <v>89</v>
      </c>
      <c r="AM2" s="2"/>
      <c r="AN2" s="2"/>
      <c r="AO2" s="2"/>
      <c r="AP2" s="7"/>
    </row>
    <row r="3" spans="1:42" ht="15" customHeight="1" x14ac:dyDescent="0.25">
      <c r="A3" s="18"/>
      <c r="B3" s="18"/>
      <c r="C3" s="14"/>
      <c r="D3" s="12"/>
      <c r="E3" s="9" t="s">
        <v>4</v>
      </c>
      <c r="F3" s="9" t="s">
        <v>4</v>
      </c>
      <c r="G3" s="9" t="s">
        <v>4</v>
      </c>
      <c r="H3" s="9" t="s">
        <v>4</v>
      </c>
      <c r="I3" s="9" t="s">
        <v>12</v>
      </c>
      <c r="J3" s="9" t="s">
        <v>129</v>
      </c>
      <c r="K3" s="9" t="s">
        <v>141</v>
      </c>
      <c r="L3" s="9" t="s">
        <v>4</v>
      </c>
      <c r="M3" s="9" t="s">
        <v>4</v>
      </c>
      <c r="N3" s="9" t="s">
        <v>4</v>
      </c>
      <c r="O3" s="9" t="s">
        <v>12</v>
      </c>
      <c r="P3" s="9" t="s">
        <v>12</v>
      </c>
      <c r="Q3" s="9" t="s">
        <v>4</v>
      </c>
      <c r="R3" s="9" t="s">
        <v>12</v>
      </c>
      <c r="S3" s="9" t="s">
        <v>12</v>
      </c>
      <c r="T3" s="9" t="s">
        <v>12</v>
      </c>
      <c r="U3" s="9" t="s">
        <v>12</v>
      </c>
      <c r="V3" s="9" t="s">
        <v>12</v>
      </c>
      <c r="W3" s="9" t="s">
        <v>12</v>
      </c>
      <c r="X3" s="9" t="s">
        <v>12</v>
      </c>
      <c r="Y3" s="9" t="s">
        <v>4</v>
      </c>
      <c r="Z3" s="9" t="s">
        <v>12</v>
      </c>
      <c r="AA3" s="9" t="s">
        <v>12</v>
      </c>
      <c r="AB3" s="9" t="s">
        <v>12</v>
      </c>
      <c r="AC3" s="9" t="s">
        <v>12</v>
      </c>
      <c r="AD3" s="9" t="s">
        <v>12</v>
      </c>
      <c r="AE3" s="9" t="s">
        <v>4</v>
      </c>
      <c r="AF3" s="9" t="s">
        <v>4</v>
      </c>
      <c r="AG3" s="9" t="s">
        <v>4</v>
      </c>
      <c r="AH3" s="9" t="s">
        <v>4</v>
      </c>
      <c r="AI3" s="9" t="s">
        <v>4</v>
      </c>
      <c r="AJ3" s="9" t="s">
        <v>4</v>
      </c>
      <c r="AK3" s="9" t="s">
        <v>4</v>
      </c>
      <c r="AL3" s="9" t="s">
        <v>4</v>
      </c>
      <c r="AM3" s="4"/>
      <c r="AN3" s="4"/>
      <c r="AO3" s="9"/>
      <c r="AP3" s="4"/>
    </row>
    <row r="4" spans="1:42" s="1" customFormat="1" x14ac:dyDescent="0.25">
      <c r="A4" s="4"/>
      <c r="B4" s="5"/>
      <c r="C4" s="22" t="s">
        <v>101</v>
      </c>
      <c r="D4" s="6"/>
      <c r="E4" s="9"/>
      <c r="F4" s="9"/>
      <c r="G4" s="9"/>
      <c r="H4" s="9"/>
      <c r="I4" s="9"/>
      <c r="J4" s="9"/>
      <c r="K4" s="9"/>
      <c r="L4" s="9"/>
      <c r="M4" s="9"/>
      <c r="N4" s="9"/>
      <c r="O4" s="9"/>
      <c r="P4" s="9"/>
      <c r="Q4" s="9"/>
      <c r="R4" s="9"/>
      <c r="S4" s="9"/>
      <c r="T4" s="9"/>
      <c r="U4" s="9"/>
      <c r="V4" s="9"/>
      <c r="W4" s="9"/>
      <c r="X4" s="9"/>
      <c r="Y4" s="9"/>
      <c r="Z4" s="9"/>
      <c r="AA4" s="9"/>
      <c r="AB4" s="4"/>
      <c r="AC4" s="4"/>
      <c r="AD4" s="4"/>
      <c r="AE4" s="4"/>
      <c r="AF4" s="4"/>
      <c r="AG4" s="4"/>
      <c r="AH4" s="4"/>
      <c r="AI4" s="4"/>
      <c r="AJ4" s="4"/>
      <c r="AK4" s="4"/>
      <c r="AL4" s="4"/>
      <c r="AM4" s="4"/>
      <c r="AN4" s="4"/>
      <c r="AO4" s="4"/>
      <c r="AP4" s="4"/>
    </row>
    <row r="5" spans="1:42" s="1" customFormat="1" x14ac:dyDescent="0.25">
      <c r="A5" s="4">
        <v>21</v>
      </c>
      <c r="B5" s="5" t="s">
        <v>18</v>
      </c>
      <c r="C5" s="10">
        <v>6000</v>
      </c>
      <c r="D5" s="6"/>
      <c r="E5" s="9"/>
      <c r="F5" s="9"/>
      <c r="G5" s="9"/>
      <c r="H5" s="9"/>
      <c r="I5" s="9"/>
      <c r="J5" s="9"/>
      <c r="K5" s="9"/>
      <c r="L5" s="9"/>
      <c r="M5" s="9"/>
      <c r="N5" s="9"/>
      <c r="O5" s="9"/>
      <c r="P5" s="9"/>
      <c r="Q5" s="9"/>
      <c r="R5" s="9"/>
      <c r="S5" s="9"/>
      <c r="T5" s="9"/>
      <c r="U5" s="9"/>
      <c r="V5" s="9"/>
      <c r="W5" s="9"/>
      <c r="X5" s="9"/>
      <c r="Y5" s="9"/>
      <c r="Z5" s="9">
        <v>1</v>
      </c>
      <c r="AA5" s="9">
        <v>2</v>
      </c>
      <c r="AB5" s="4"/>
      <c r="AC5" s="4"/>
      <c r="AD5" s="4"/>
      <c r="AE5" s="4"/>
      <c r="AF5" s="4"/>
      <c r="AG5" s="4"/>
      <c r="AH5" s="4"/>
      <c r="AI5" s="4"/>
      <c r="AJ5" s="4"/>
      <c r="AK5" s="4"/>
      <c r="AL5" s="4"/>
      <c r="AM5" s="4"/>
      <c r="AN5" s="4"/>
      <c r="AO5" s="4"/>
      <c r="AP5" s="4"/>
    </row>
    <row r="6" spans="1:42" s="1" customFormat="1" x14ac:dyDescent="0.25">
      <c r="A6" s="4">
        <v>21</v>
      </c>
      <c r="B6" s="5" t="s">
        <v>18</v>
      </c>
      <c r="C6" s="10" t="s">
        <v>102</v>
      </c>
      <c r="D6" s="6"/>
      <c r="E6" s="9"/>
      <c r="F6" s="9"/>
      <c r="G6" s="9"/>
      <c r="H6" s="9"/>
      <c r="I6" s="9"/>
      <c r="J6" s="9"/>
      <c r="K6" s="9"/>
      <c r="L6" s="9"/>
      <c r="M6" s="9">
        <v>6</v>
      </c>
      <c r="N6" s="9"/>
      <c r="O6" s="9"/>
      <c r="P6" s="9"/>
      <c r="Q6" s="9"/>
      <c r="R6" s="9"/>
      <c r="S6" s="9"/>
      <c r="T6" s="9"/>
      <c r="U6" s="9"/>
      <c r="V6" s="9"/>
      <c r="W6" s="9"/>
      <c r="X6" s="9"/>
      <c r="Y6" s="9"/>
      <c r="Z6" s="9"/>
      <c r="AA6" s="9"/>
      <c r="AB6" s="4"/>
      <c r="AC6" s="4"/>
      <c r="AD6" s="4"/>
      <c r="AE6" s="4"/>
      <c r="AF6" s="4"/>
      <c r="AG6" s="4"/>
      <c r="AH6" s="4"/>
      <c r="AI6" s="4"/>
      <c r="AJ6" s="4"/>
      <c r="AK6" s="4"/>
      <c r="AL6" s="4"/>
      <c r="AM6" s="4"/>
      <c r="AN6" s="4"/>
      <c r="AO6" s="4"/>
      <c r="AP6" s="4"/>
    </row>
    <row r="7" spans="1:42" s="1" customFormat="1" x14ac:dyDescent="0.25">
      <c r="A7" s="4">
        <v>22</v>
      </c>
      <c r="B7" s="5" t="s">
        <v>18</v>
      </c>
      <c r="C7" s="10" t="s">
        <v>103</v>
      </c>
      <c r="D7" s="6"/>
      <c r="E7" s="9"/>
      <c r="F7" s="9"/>
      <c r="G7" s="9"/>
      <c r="H7" s="9"/>
      <c r="I7" s="9"/>
      <c r="J7" s="9"/>
      <c r="K7" s="9"/>
      <c r="L7" s="9"/>
      <c r="M7" s="9"/>
      <c r="N7" s="9"/>
      <c r="O7" s="9"/>
      <c r="P7" s="9"/>
      <c r="Q7" s="9"/>
      <c r="R7" s="9"/>
      <c r="S7" s="9"/>
      <c r="T7" s="9"/>
      <c r="U7" s="9"/>
      <c r="V7" s="9"/>
      <c r="W7" s="9"/>
      <c r="X7" s="9"/>
      <c r="Y7" s="9"/>
      <c r="Z7" s="9">
        <v>1</v>
      </c>
      <c r="AA7" s="9">
        <v>2</v>
      </c>
      <c r="AB7" s="4"/>
      <c r="AC7" s="4"/>
      <c r="AD7" s="4"/>
      <c r="AE7" s="4"/>
      <c r="AF7" s="4"/>
      <c r="AG7" s="4"/>
      <c r="AH7" s="4"/>
      <c r="AI7" s="4"/>
      <c r="AJ7" s="4"/>
      <c r="AK7" s="4"/>
      <c r="AL7" s="4"/>
      <c r="AM7" s="4"/>
      <c r="AN7" s="4"/>
      <c r="AO7" s="4"/>
      <c r="AP7" s="4"/>
    </row>
    <row r="8" spans="1:42" s="1" customFormat="1" x14ac:dyDescent="0.25">
      <c r="A8" s="4"/>
      <c r="B8" s="5"/>
      <c r="C8" s="10"/>
      <c r="D8" s="6"/>
      <c r="E8" s="9"/>
      <c r="F8" s="9"/>
      <c r="G8" s="9"/>
      <c r="H8" s="9"/>
      <c r="I8" s="9"/>
      <c r="J8" s="9"/>
      <c r="K8" s="9"/>
      <c r="L8" s="9"/>
      <c r="M8" s="9"/>
      <c r="N8" s="9"/>
      <c r="O8" s="9"/>
      <c r="P8" s="9"/>
      <c r="Q8" s="9"/>
      <c r="R8" s="9"/>
      <c r="S8" s="9"/>
      <c r="T8" s="9"/>
      <c r="U8" s="9"/>
      <c r="V8" s="9"/>
      <c r="W8" s="9"/>
      <c r="X8" s="9"/>
      <c r="Y8" s="9"/>
      <c r="Z8" s="9"/>
      <c r="AA8" s="9"/>
      <c r="AB8" s="4"/>
      <c r="AC8" s="4"/>
      <c r="AD8" s="4"/>
      <c r="AE8" s="4"/>
      <c r="AF8" s="4"/>
      <c r="AG8" s="4"/>
      <c r="AH8" s="4"/>
      <c r="AI8" s="4"/>
      <c r="AJ8" s="4"/>
      <c r="AK8" s="4"/>
      <c r="AL8" s="4"/>
      <c r="AM8" s="4"/>
      <c r="AN8" s="4"/>
      <c r="AO8" s="4"/>
      <c r="AP8" s="4"/>
    </row>
    <row r="9" spans="1:42" s="1" customFormat="1" x14ac:dyDescent="0.25">
      <c r="A9" s="4">
        <v>21</v>
      </c>
      <c r="B9" s="5" t="s">
        <v>32</v>
      </c>
      <c r="C9" s="10" t="s">
        <v>104</v>
      </c>
      <c r="D9" s="6"/>
      <c r="E9" s="9"/>
      <c r="F9" s="9"/>
      <c r="G9" s="9"/>
      <c r="H9" s="9"/>
      <c r="I9" s="9"/>
      <c r="J9" s="9"/>
      <c r="K9" s="9"/>
      <c r="L9" s="9"/>
      <c r="M9" s="9"/>
      <c r="N9" s="9"/>
      <c r="O9" s="9"/>
      <c r="P9" s="9"/>
      <c r="Q9" s="9"/>
      <c r="R9" s="9"/>
      <c r="S9" s="9">
        <v>1</v>
      </c>
      <c r="T9" s="9"/>
      <c r="U9" s="9"/>
      <c r="V9" s="9"/>
      <c r="W9" s="9"/>
      <c r="X9" s="9"/>
      <c r="Y9" s="9"/>
      <c r="Z9" s="9"/>
      <c r="AA9" s="9"/>
      <c r="AB9" s="4"/>
      <c r="AC9" s="4"/>
      <c r="AD9" s="4"/>
      <c r="AE9" s="4"/>
      <c r="AF9" s="4"/>
      <c r="AG9" s="4">
        <v>48</v>
      </c>
      <c r="AH9" s="4"/>
      <c r="AI9" s="4"/>
      <c r="AJ9" s="4"/>
      <c r="AK9" s="4"/>
      <c r="AL9" s="4"/>
      <c r="AM9" s="4"/>
      <c r="AN9" s="4"/>
      <c r="AO9" s="4"/>
      <c r="AP9" s="4"/>
    </row>
    <row r="10" spans="1:42" s="1" customFormat="1" x14ac:dyDescent="0.25">
      <c r="A10" s="4" t="s">
        <v>69</v>
      </c>
      <c r="B10" s="5" t="s">
        <v>32</v>
      </c>
      <c r="C10" s="10" t="s">
        <v>105</v>
      </c>
      <c r="D10" s="6"/>
      <c r="E10" s="9"/>
      <c r="F10" s="9"/>
      <c r="G10" s="9"/>
      <c r="H10" s="9"/>
      <c r="I10" s="9"/>
      <c r="J10" s="9"/>
      <c r="K10" s="9"/>
      <c r="L10" s="9"/>
      <c r="M10" s="9"/>
      <c r="N10" s="9"/>
      <c r="O10" s="9"/>
      <c r="P10" s="9"/>
      <c r="Q10" s="9"/>
      <c r="R10" s="9">
        <v>1</v>
      </c>
      <c r="S10" s="9"/>
      <c r="T10" s="9"/>
      <c r="U10" s="9"/>
      <c r="V10" s="9"/>
      <c r="W10" s="9"/>
      <c r="X10" s="9"/>
      <c r="Y10" s="9"/>
      <c r="Z10" s="9"/>
      <c r="AA10" s="9"/>
      <c r="AB10" s="4"/>
      <c r="AC10" s="4"/>
      <c r="AD10" s="4"/>
      <c r="AE10" s="4"/>
      <c r="AF10" s="4"/>
      <c r="AG10" s="4">
        <v>141</v>
      </c>
      <c r="AH10" s="4"/>
      <c r="AI10" s="4"/>
      <c r="AJ10" s="4"/>
      <c r="AK10" s="4"/>
      <c r="AL10" s="4"/>
      <c r="AM10" s="4"/>
      <c r="AN10" s="4"/>
      <c r="AO10" s="4"/>
      <c r="AP10" s="4"/>
    </row>
    <row r="11" spans="1:42" s="1" customFormat="1" x14ac:dyDescent="0.25">
      <c r="A11" s="4"/>
      <c r="B11" s="5"/>
      <c r="C11" s="10"/>
      <c r="D11" s="6"/>
      <c r="E11" s="9"/>
      <c r="F11" s="9"/>
      <c r="G11" s="9"/>
      <c r="H11" s="9"/>
      <c r="I11" s="9"/>
      <c r="J11" s="9"/>
      <c r="K11" s="9"/>
      <c r="L11" s="9"/>
      <c r="M11" s="9"/>
      <c r="N11" s="9"/>
      <c r="O11" s="9"/>
      <c r="P11" s="9"/>
      <c r="Q11" s="9"/>
      <c r="R11" s="9"/>
      <c r="S11" s="9"/>
      <c r="T11" s="9"/>
      <c r="U11" s="9"/>
      <c r="V11" s="9"/>
      <c r="W11" s="9"/>
      <c r="X11" s="9"/>
      <c r="Y11" s="9"/>
      <c r="Z11" s="9"/>
      <c r="AA11" s="9"/>
      <c r="AB11" s="4"/>
      <c r="AC11" s="4"/>
      <c r="AD11" s="4"/>
      <c r="AE11" s="4"/>
      <c r="AF11" s="4"/>
      <c r="AG11" s="4"/>
      <c r="AH11" s="4"/>
      <c r="AI11" s="4"/>
      <c r="AJ11" s="4"/>
      <c r="AK11" s="4"/>
      <c r="AL11" s="4"/>
      <c r="AM11" s="4"/>
      <c r="AN11" s="4"/>
      <c r="AO11" s="4"/>
      <c r="AP11" s="4"/>
    </row>
    <row r="12" spans="1:42" s="1" customFormat="1" x14ac:dyDescent="0.25">
      <c r="A12" s="4">
        <v>22</v>
      </c>
      <c r="B12" s="5" t="s">
        <v>137</v>
      </c>
      <c r="C12" s="10" t="s">
        <v>138</v>
      </c>
      <c r="D12" s="6"/>
      <c r="E12" s="9"/>
      <c r="F12" s="9"/>
      <c r="G12" s="9"/>
      <c r="H12" s="9"/>
      <c r="I12" s="9"/>
      <c r="J12" s="9"/>
      <c r="K12" s="9"/>
      <c r="L12" s="9"/>
      <c r="M12" s="9"/>
      <c r="N12" s="9"/>
      <c r="O12" s="9"/>
      <c r="P12" s="9"/>
      <c r="Q12" s="9"/>
      <c r="R12" s="9"/>
      <c r="S12" s="9"/>
      <c r="T12" s="9"/>
      <c r="U12" s="9"/>
      <c r="V12" s="9"/>
      <c r="W12" s="9"/>
      <c r="X12" s="9">
        <v>1</v>
      </c>
      <c r="Y12" s="9"/>
      <c r="Z12" s="9"/>
      <c r="AA12" s="9"/>
      <c r="AB12" s="4"/>
      <c r="AC12" s="4"/>
      <c r="AD12" s="4"/>
      <c r="AE12" s="4"/>
      <c r="AF12" s="4"/>
      <c r="AG12" s="4"/>
      <c r="AH12" s="4"/>
      <c r="AI12" s="4"/>
      <c r="AJ12" s="4"/>
      <c r="AK12" s="4"/>
      <c r="AL12" s="4"/>
      <c r="AM12" s="4"/>
      <c r="AN12" s="4"/>
      <c r="AO12" s="4"/>
      <c r="AP12" s="4"/>
    </row>
    <row r="13" spans="1:42" s="1" customFormat="1" x14ac:dyDescent="0.25">
      <c r="A13" s="4"/>
      <c r="B13" s="5"/>
      <c r="C13" s="15"/>
      <c r="D13" s="6"/>
      <c r="E13" s="9"/>
      <c r="F13" s="9"/>
      <c r="G13" s="9"/>
      <c r="H13" s="9"/>
      <c r="I13" s="9"/>
      <c r="J13" s="9"/>
      <c r="K13" s="9"/>
      <c r="L13" s="9"/>
      <c r="M13" s="9"/>
      <c r="N13" s="9"/>
      <c r="O13" s="9"/>
      <c r="P13" s="9"/>
      <c r="Q13" s="9"/>
      <c r="R13" s="9"/>
      <c r="S13" s="9"/>
      <c r="T13" s="9"/>
      <c r="U13" s="9"/>
      <c r="V13" s="9"/>
      <c r="W13" s="9"/>
      <c r="X13" s="9"/>
      <c r="Y13" s="9"/>
      <c r="Z13" s="9"/>
      <c r="AA13" s="9"/>
      <c r="AB13" s="4"/>
      <c r="AC13" s="4"/>
      <c r="AD13" s="4"/>
      <c r="AE13" s="4"/>
      <c r="AF13" s="4"/>
      <c r="AG13" s="4"/>
      <c r="AH13" s="4"/>
      <c r="AI13" s="4"/>
      <c r="AJ13" s="4"/>
      <c r="AK13" s="4"/>
      <c r="AL13" s="4"/>
      <c r="AM13" s="4"/>
      <c r="AN13" s="4"/>
      <c r="AO13" s="4"/>
      <c r="AP13" s="4"/>
    </row>
    <row r="14" spans="1:42" s="1" customFormat="1" x14ac:dyDescent="0.25">
      <c r="A14" s="4"/>
      <c r="B14" s="5"/>
      <c r="C14" s="10"/>
      <c r="D14" s="6"/>
      <c r="E14" s="9"/>
      <c r="F14" s="9"/>
      <c r="G14" s="9"/>
      <c r="H14" s="9"/>
      <c r="I14" s="9"/>
      <c r="J14" s="9"/>
      <c r="K14" s="9"/>
      <c r="L14" s="9"/>
      <c r="M14" s="9"/>
      <c r="N14" s="9"/>
      <c r="O14" s="9"/>
      <c r="P14" s="9"/>
      <c r="Q14" s="9"/>
      <c r="R14" s="9"/>
      <c r="S14" s="9"/>
      <c r="T14" s="9"/>
      <c r="U14" s="9"/>
      <c r="V14" s="9"/>
      <c r="W14" s="9"/>
      <c r="X14" s="9"/>
      <c r="Y14" s="9"/>
      <c r="Z14" s="9"/>
      <c r="AA14" s="9"/>
      <c r="AB14" s="4"/>
      <c r="AC14" s="4"/>
      <c r="AD14" s="4"/>
      <c r="AE14" s="4"/>
      <c r="AF14" s="4"/>
      <c r="AG14" s="4"/>
      <c r="AH14" s="4"/>
      <c r="AI14" s="4"/>
      <c r="AJ14" s="4"/>
      <c r="AK14" s="4"/>
      <c r="AL14" s="4"/>
      <c r="AM14" s="4"/>
      <c r="AN14" s="4"/>
      <c r="AO14" s="4"/>
      <c r="AP14" s="4"/>
    </row>
    <row r="15" spans="1:42" s="1" customFormat="1" x14ac:dyDescent="0.25">
      <c r="A15" s="4"/>
      <c r="B15" s="5"/>
      <c r="C15" s="22" t="s">
        <v>106</v>
      </c>
      <c r="D15" s="6"/>
      <c r="E15" s="9"/>
      <c r="F15" s="9"/>
      <c r="G15" s="9"/>
      <c r="H15" s="9"/>
      <c r="I15" s="9"/>
      <c r="J15" s="9"/>
      <c r="K15" s="9"/>
      <c r="L15" s="9"/>
      <c r="M15" s="9"/>
      <c r="N15" s="9"/>
      <c r="O15" s="9"/>
      <c r="P15" s="9"/>
      <c r="Q15" s="9"/>
      <c r="R15" s="9"/>
      <c r="S15" s="9"/>
      <c r="T15" s="9"/>
      <c r="U15" s="9"/>
      <c r="V15" s="9"/>
      <c r="W15" s="9"/>
      <c r="X15" s="9"/>
      <c r="Y15" s="9"/>
      <c r="Z15" s="9"/>
      <c r="AA15" s="9"/>
      <c r="AB15" s="4"/>
      <c r="AC15" s="4"/>
      <c r="AD15" s="4"/>
      <c r="AE15" s="4"/>
      <c r="AF15" s="4"/>
      <c r="AG15" s="4"/>
      <c r="AH15" s="4"/>
      <c r="AI15" s="4"/>
      <c r="AJ15" s="4"/>
      <c r="AK15" s="4"/>
      <c r="AL15" s="4"/>
      <c r="AM15" s="4"/>
      <c r="AN15" s="4"/>
      <c r="AO15" s="4"/>
      <c r="AP15" s="4"/>
    </row>
    <row r="16" spans="1:42" s="1" customFormat="1" x14ac:dyDescent="0.25">
      <c r="A16" s="4"/>
      <c r="B16" s="5"/>
      <c r="C16" s="23"/>
      <c r="D16" s="6"/>
      <c r="E16" s="5"/>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row>
    <row r="17" spans="1:42" s="1" customFormat="1" x14ac:dyDescent="0.25">
      <c r="A17" s="4">
        <v>23</v>
      </c>
      <c r="B17" s="5" t="s">
        <v>15</v>
      </c>
      <c r="C17" s="23">
        <v>7239</v>
      </c>
      <c r="D17" s="6"/>
      <c r="E17" s="5"/>
      <c r="F17" s="4"/>
      <c r="G17" s="4"/>
      <c r="H17" s="4"/>
      <c r="I17" s="4"/>
      <c r="J17" s="4"/>
      <c r="K17" s="4"/>
      <c r="L17" s="4"/>
      <c r="M17" s="4"/>
      <c r="N17" s="4"/>
      <c r="O17" s="4"/>
      <c r="P17" s="4"/>
      <c r="Q17" s="4"/>
      <c r="R17" s="4"/>
      <c r="S17" s="4"/>
      <c r="T17" s="4"/>
      <c r="U17" s="4"/>
      <c r="V17" s="4"/>
      <c r="W17" s="4"/>
      <c r="X17" s="4"/>
      <c r="Y17" s="4"/>
      <c r="Z17" s="4"/>
      <c r="AA17" s="4"/>
      <c r="AB17" s="4"/>
      <c r="AC17" s="4">
        <v>1</v>
      </c>
      <c r="AD17" s="4"/>
      <c r="AE17" s="4"/>
      <c r="AF17" s="4"/>
      <c r="AG17" s="4"/>
      <c r="AH17" s="4"/>
      <c r="AI17" s="4"/>
      <c r="AJ17" s="4"/>
      <c r="AK17" s="4"/>
      <c r="AL17" s="4"/>
      <c r="AM17" s="4"/>
      <c r="AN17" s="4"/>
      <c r="AO17" s="4"/>
      <c r="AP17" s="4"/>
    </row>
    <row r="18" spans="1:42" s="1" customFormat="1" x14ac:dyDescent="0.25">
      <c r="A18" s="4">
        <v>23</v>
      </c>
      <c r="B18" s="5" t="s">
        <v>15</v>
      </c>
      <c r="C18" s="23">
        <v>7323</v>
      </c>
      <c r="D18" s="6"/>
      <c r="E18" s="9"/>
      <c r="F18" s="9"/>
      <c r="G18" s="9"/>
      <c r="H18" s="9"/>
      <c r="I18" s="9"/>
      <c r="J18" s="9"/>
      <c r="K18" s="9"/>
      <c r="L18" s="9"/>
      <c r="M18" s="9"/>
      <c r="N18" s="9"/>
      <c r="O18" s="9"/>
      <c r="P18" s="9"/>
      <c r="Q18" s="9"/>
      <c r="R18" s="9"/>
      <c r="S18" s="9"/>
      <c r="T18" s="9"/>
      <c r="U18" s="9"/>
      <c r="V18" s="9"/>
      <c r="W18" s="9"/>
      <c r="X18" s="9"/>
      <c r="Y18" s="9"/>
      <c r="Z18" s="9"/>
      <c r="AA18" s="9"/>
      <c r="AB18" s="4"/>
      <c r="AC18" s="4">
        <v>1</v>
      </c>
      <c r="AD18" s="4"/>
      <c r="AE18" s="4"/>
      <c r="AF18" s="4"/>
      <c r="AG18" s="4"/>
      <c r="AH18" s="4"/>
      <c r="AI18" s="4"/>
      <c r="AJ18" s="4"/>
      <c r="AK18" s="4"/>
      <c r="AL18" s="4"/>
      <c r="AM18" s="4"/>
      <c r="AN18" s="4"/>
      <c r="AO18" s="4"/>
      <c r="AP18" s="4"/>
    </row>
    <row r="19" spans="1:42" s="1" customFormat="1" x14ac:dyDescent="0.25">
      <c r="A19" s="4"/>
      <c r="B19" s="5"/>
      <c r="C19" s="23"/>
      <c r="D19" s="6"/>
      <c r="E19" s="9"/>
      <c r="F19" s="9"/>
      <c r="G19" s="9"/>
      <c r="H19" s="9"/>
      <c r="I19" s="9"/>
      <c r="J19" s="9"/>
      <c r="K19" s="9"/>
      <c r="L19" s="9"/>
      <c r="M19" s="9"/>
      <c r="N19" s="9"/>
      <c r="O19" s="9"/>
      <c r="P19" s="9"/>
      <c r="Q19" s="9"/>
      <c r="R19" s="9"/>
      <c r="S19" s="9"/>
      <c r="T19" s="9"/>
      <c r="U19" s="9"/>
      <c r="V19" s="9"/>
      <c r="W19" s="9"/>
      <c r="X19" s="9"/>
      <c r="Y19" s="9"/>
      <c r="Z19" s="9"/>
      <c r="AA19" s="9"/>
      <c r="AB19" s="4"/>
      <c r="AC19" s="4"/>
      <c r="AD19" s="4"/>
      <c r="AE19" s="4"/>
      <c r="AF19" s="4"/>
      <c r="AG19" s="4"/>
      <c r="AH19" s="4"/>
      <c r="AI19" s="4"/>
      <c r="AJ19" s="4"/>
      <c r="AK19" s="4"/>
      <c r="AL19" s="4"/>
      <c r="AM19" s="4"/>
      <c r="AN19" s="4"/>
      <c r="AO19" s="4"/>
      <c r="AP19" s="4"/>
    </row>
    <row r="20" spans="1:42" s="1" customFormat="1" x14ac:dyDescent="0.25">
      <c r="A20" s="4" t="s">
        <v>107</v>
      </c>
      <c r="B20" s="5" t="s">
        <v>18</v>
      </c>
      <c r="C20" s="23" t="s">
        <v>120</v>
      </c>
      <c r="D20" s="6"/>
      <c r="E20" s="9"/>
      <c r="F20" s="9"/>
      <c r="G20" s="9"/>
      <c r="H20" s="9"/>
      <c r="I20" s="9"/>
      <c r="J20" s="9"/>
      <c r="K20" s="9"/>
      <c r="L20" s="9"/>
      <c r="M20" s="9">
        <f>473+18+29+65</f>
        <v>585</v>
      </c>
      <c r="N20" s="9">
        <v>5</v>
      </c>
      <c r="O20" s="9"/>
      <c r="P20" s="9"/>
      <c r="Q20" s="9"/>
      <c r="R20" s="9"/>
      <c r="S20" s="9"/>
      <c r="T20" s="9"/>
      <c r="U20" s="9"/>
      <c r="V20" s="9"/>
      <c r="W20" s="9"/>
      <c r="X20" s="9"/>
      <c r="Y20" s="9"/>
      <c r="Z20" s="9"/>
      <c r="AA20" s="9"/>
      <c r="AB20" s="4"/>
      <c r="AC20" s="4"/>
      <c r="AD20" s="4"/>
      <c r="AE20" s="4"/>
      <c r="AF20" s="4"/>
      <c r="AG20" s="4"/>
      <c r="AH20" s="4"/>
      <c r="AI20" s="4"/>
      <c r="AJ20" s="4"/>
      <c r="AK20" s="4"/>
      <c r="AL20" s="4"/>
      <c r="AM20" s="4"/>
      <c r="AN20" s="4"/>
      <c r="AO20" s="4"/>
      <c r="AP20" s="4"/>
    </row>
    <row r="21" spans="1:42" s="1" customFormat="1" x14ac:dyDescent="0.25">
      <c r="A21" s="4">
        <v>22</v>
      </c>
      <c r="B21" s="5" t="s">
        <v>18</v>
      </c>
      <c r="C21" s="24">
        <v>7000</v>
      </c>
      <c r="D21" s="6"/>
      <c r="E21" s="9"/>
      <c r="F21" s="9"/>
      <c r="G21" s="9"/>
      <c r="H21" s="9"/>
      <c r="I21" s="9"/>
      <c r="J21" s="9"/>
      <c r="K21" s="9"/>
      <c r="L21" s="9"/>
      <c r="M21" s="9"/>
      <c r="N21" s="9"/>
      <c r="O21" s="9"/>
      <c r="P21" s="9"/>
      <c r="Q21" s="9"/>
      <c r="R21" s="9"/>
      <c r="S21" s="9"/>
      <c r="T21" s="9"/>
      <c r="U21" s="9"/>
      <c r="V21" s="9"/>
      <c r="W21" s="9"/>
      <c r="X21" s="9"/>
      <c r="Y21" s="9"/>
      <c r="Z21" s="9">
        <v>1</v>
      </c>
      <c r="AA21" s="9">
        <v>2</v>
      </c>
      <c r="AB21" s="4"/>
      <c r="AC21" s="4"/>
      <c r="AD21" s="4"/>
      <c r="AE21" s="4"/>
      <c r="AF21" s="4"/>
      <c r="AG21" s="4"/>
      <c r="AH21" s="4"/>
      <c r="AI21" s="4"/>
      <c r="AJ21" s="4"/>
      <c r="AK21" s="4"/>
      <c r="AL21" s="4"/>
      <c r="AM21" s="4"/>
      <c r="AN21" s="4"/>
      <c r="AO21" s="4"/>
      <c r="AP21" s="4"/>
    </row>
    <row r="22" spans="1:42" s="1" customFormat="1" x14ac:dyDescent="0.25">
      <c r="A22" s="4">
        <v>22</v>
      </c>
      <c r="B22" s="5" t="s">
        <v>18</v>
      </c>
      <c r="C22" s="23" t="s">
        <v>108</v>
      </c>
      <c r="D22" s="6"/>
      <c r="E22" s="9">
        <v>33</v>
      </c>
      <c r="F22" s="9"/>
      <c r="G22" s="9"/>
      <c r="H22" s="9"/>
      <c r="I22" s="9"/>
      <c r="J22" s="9"/>
      <c r="K22" s="9"/>
      <c r="L22" s="9"/>
      <c r="M22" s="9"/>
      <c r="N22" s="9"/>
      <c r="O22" s="9"/>
      <c r="P22" s="9"/>
      <c r="Q22" s="9"/>
      <c r="R22" s="9"/>
      <c r="S22" s="9"/>
      <c r="T22" s="9"/>
      <c r="U22" s="9"/>
      <c r="V22" s="9"/>
      <c r="W22" s="9"/>
      <c r="X22" s="9"/>
      <c r="Y22" s="9"/>
      <c r="Z22" s="9"/>
      <c r="AA22" s="9"/>
      <c r="AB22" s="4"/>
      <c r="AC22" s="4"/>
      <c r="AD22" s="4"/>
      <c r="AE22" s="4"/>
      <c r="AF22" s="4"/>
      <c r="AG22" s="4"/>
      <c r="AH22" s="4"/>
      <c r="AI22" s="4"/>
      <c r="AJ22" s="4"/>
      <c r="AK22" s="4"/>
      <c r="AL22" s="4"/>
      <c r="AM22" s="4"/>
      <c r="AN22" s="4"/>
      <c r="AO22" s="4"/>
      <c r="AP22" s="4"/>
    </row>
    <row r="23" spans="1:42" s="1" customFormat="1" x14ac:dyDescent="0.25">
      <c r="A23" s="4" t="s">
        <v>107</v>
      </c>
      <c r="B23" s="5" t="s">
        <v>18</v>
      </c>
      <c r="C23" s="23" t="s">
        <v>109</v>
      </c>
      <c r="D23" s="6"/>
      <c r="E23" s="9">
        <f>92+10</f>
        <v>102</v>
      </c>
      <c r="F23" s="9"/>
      <c r="G23" s="9"/>
      <c r="H23" s="9"/>
      <c r="I23" s="9"/>
      <c r="J23" s="9"/>
      <c r="K23" s="9"/>
      <c r="L23" s="9"/>
      <c r="M23" s="9"/>
      <c r="N23" s="9"/>
      <c r="O23" s="9"/>
      <c r="P23" s="9"/>
      <c r="Q23" s="9"/>
      <c r="R23" s="9"/>
      <c r="S23" s="9"/>
      <c r="T23" s="9"/>
      <c r="U23" s="9"/>
      <c r="V23" s="9"/>
      <c r="W23" s="9"/>
      <c r="X23" s="9"/>
      <c r="Y23" s="9"/>
      <c r="Z23" s="9"/>
      <c r="AA23" s="9"/>
      <c r="AB23" s="4"/>
      <c r="AC23" s="4"/>
      <c r="AD23" s="4"/>
      <c r="AE23" s="4"/>
      <c r="AF23" s="4"/>
      <c r="AG23" s="4"/>
      <c r="AH23" s="4"/>
      <c r="AI23" s="4"/>
      <c r="AJ23" s="4"/>
      <c r="AK23" s="4"/>
      <c r="AL23" s="4"/>
      <c r="AM23" s="4"/>
      <c r="AN23" s="4"/>
      <c r="AO23" s="4"/>
      <c r="AP23" s="4"/>
    </row>
    <row r="24" spans="1:42" s="1" customFormat="1" x14ac:dyDescent="0.25">
      <c r="A24" s="4">
        <v>23</v>
      </c>
      <c r="B24" s="5" t="s">
        <v>18</v>
      </c>
      <c r="C24" s="23" t="s">
        <v>110</v>
      </c>
      <c r="D24" s="6"/>
      <c r="E24" s="9">
        <v>113</v>
      </c>
      <c r="F24" s="9"/>
      <c r="G24" s="9"/>
      <c r="H24" s="9"/>
      <c r="I24" s="9"/>
      <c r="J24" s="9"/>
      <c r="K24" s="9"/>
      <c r="L24" s="9"/>
      <c r="M24" s="9"/>
      <c r="N24" s="9"/>
      <c r="O24" s="9"/>
      <c r="P24" s="9"/>
      <c r="Q24" s="9"/>
      <c r="R24" s="9"/>
      <c r="S24" s="9"/>
      <c r="T24" s="9"/>
      <c r="U24" s="9"/>
      <c r="V24" s="9"/>
      <c r="W24" s="9"/>
      <c r="X24" s="9"/>
      <c r="Y24" s="9"/>
      <c r="Z24" s="9"/>
      <c r="AA24" s="9"/>
      <c r="AB24" s="4"/>
      <c r="AC24" s="4"/>
      <c r="AD24" s="4"/>
      <c r="AE24" s="4"/>
      <c r="AF24" s="4"/>
      <c r="AG24" s="4"/>
      <c r="AH24" s="4"/>
      <c r="AI24" s="4"/>
      <c r="AJ24" s="4"/>
      <c r="AK24" s="4"/>
      <c r="AL24" s="4"/>
      <c r="AM24" s="4"/>
      <c r="AN24" s="4"/>
      <c r="AO24" s="4"/>
      <c r="AP24" s="4"/>
    </row>
    <row r="25" spans="1:42" s="1" customFormat="1" x14ac:dyDescent="0.25">
      <c r="A25" s="4">
        <v>23</v>
      </c>
      <c r="B25" s="5" t="s">
        <v>18</v>
      </c>
      <c r="C25" s="23" t="s">
        <v>111</v>
      </c>
      <c r="D25" s="6"/>
      <c r="E25" s="9">
        <v>82</v>
      </c>
      <c r="F25" s="9"/>
      <c r="G25" s="9"/>
      <c r="H25" s="9"/>
      <c r="I25" s="9"/>
      <c r="J25" s="9"/>
      <c r="K25" s="9"/>
      <c r="L25" s="9"/>
      <c r="M25" s="9"/>
      <c r="N25" s="9"/>
      <c r="O25" s="9"/>
      <c r="P25" s="9"/>
      <c r="Q25" s="9"/>
      <c r="R25" s="9"/>
      <c r="S25" s="9"/>
      <c r="T25" s="9"/>
      <c r="U25" s="9"/>
      <c r="V25" s="9"/>
      <c r="W25" s="9"/>
      <c r="X25" s="9"/>
      <c r="Y25" s="9"/>
      <c r="Z25" s="9"/>
      <c r="AA25" s="9"/>
      <c r="AB25" s="4"/>
      <c r="AC25" s="4"/>
      <c r="AD25" s="4"/>
      <c r="AE25" s="4"/>
      <c r="AF25" s="4"/>
      <c r="AG25" s="4"/>
      <c r="AH25" s="4"/>
      <c r="AI25" s="4"/>
      <c r="AJ25" s="4"/>
      <c r="AK25" s="4"/>
      <c r="AL25" s="4"/>
      <c r="AM25" s="4"/>
      <c r="AN25" s="4"/>
      <c r="AO25" s="4"/>
      <c r="AP25" s="4"/>
    </row>
    <row r="26" spans="1:42" s="1" customFormat="1" x14ac:dyDescent="0.25">
      <c r="A26" s="4">
        <v>23</v>
      </c>
      <c r="B26" s="5" t="s">
        <v>18</v>
      </c>
      <c r="C26" s="23">
        <v>7431</v>
      </c>
      <c r="D26" s="6"/>
      <c r="E26" s="9"/>
      <c r="F26" s="9"/>
      <c r="G26" s="9"/>
      <c r="H26" s="9"/>
      <c r="I26" s="9"/>
      <c r="J26" s="9"/>
      <c r="K26" s="9"/>
      <c r="L26" s="9"/>
      <c r="M26" s="9"/>
      <c r="N26" s="9"/>
      <c r="O26" s="9"/>
      <c r="P26" s="9"/>
      <c r="Q26" s="9"/>
      <c r="R26" s="9"/>
      <c r="S26" s="9"/>
      <c r="T26" s="9"/>
      <c r="U26" s="9"/>
      <c r="V26" s="9"/>
      <c r="W26" s="9"/>
      <c r="X26" s="9"/>
      <c r="Y26" s="9"/>
      <c r="Z26" s="9">
        <v>1</v>
      </c>
      <c r="AA26" s="9">
        <v>2</v>
      </c>
      <c r="AB26" s="4"/>
      <c r="AC26" s="4"/>
      <c r="AD26" s="4"/>
      <c r="AE26" s="4"/>
      <c r="AF26" s="4"/>
      <c r="AG26" s="4"/>
      <c r="AH26" s="4"/>
      <c r="AI26" s="4"/>
      <c r="AJ26" s="4"/>
      <c r="AK26" s="4"/>
      <c r="AL26" s="4"/>
      <c r="AM26" s="4"/>
      <c r="AN26" s="4"/>
      <c r="AO26" s="4"/>
      <c r="AP26" s="4"/>
    </row>
    <row r="27" spans="1:42" s="1" customFormat="1" x14ac:dyDescent="0.25">
      <c r="A27" s="4"/>
      <c r="B27" s="5"/>
      <c r="C27" s="23"/>
      <c r="D27" s="6"/>
      <c r="E27" s="9"/>
      <c r="F27" s="9"/>
      <c r="G27" s="9"/>
      <c r="H27" s="9"/>
      <c r="I27" s="9"/>
      <c r="J27" s="9"/>
      <c r="K27" s="9"/>
      <c r="L27" s="9"/>
      <c r="M27" s="9"/>
      <c r="N27" s="9"/>
      <c r="O27" s="9"/>
      <c r="P27" s="9"/>
      <c r="Q27" s="9"/>
      <c r="R27" s="9"/>
      <c r="S27" s="9"/>
      <c r="T27" s="9"/>
      <c r="U27" s="9"/>
      <c r="V27" s="9"/>
      <c r="W27" s="9"/>
      <c r="X27" s="9"/>
      <c r="Y27" s="9"/>
      <c r="Z27" s="9"/>
      <c r="AA27" s="9"/>
      <c r="AB27" s="4"/>
      <c r="AC27" s="4"/>
      <c r="AD27" s="4"/>
      <c r="AE27" s="4"/>
      <c r="AF27" s="4"/>
      <c r="AG27" s="4"/>
      <c r="AH27" s="4"/>
      <c r="AI27" s="4"/>
      <c r="AJ27" s="4"/>
      <c r="AK27" s="4"/>
      <c r="AL27" s="4"/>
      <c r="AM27" s="4"/>
      <c r="AN27" s="4"/>
      <c r="AO27" s="4"/>
      <c r="AP27" s="4"/>
    </row>
    <row r="28" spans="1:42" s="1" customFormat="1" x14ac:dyDescent="0.25">
      <c r="A28" s="4" t="s">
        <v>107</v>
      </c>
      <c r="B28" s="5" t="s">
        <v>32</v>
      </c>
      <c r="C28" s="23" t="s">
        <v>113</v>
      </c>
      <c r="D28" s="6"/>
      <c r="E28" s="9"/>
      <c r="F28" s="9"/>
      <c r="G28" s="9"/>
      <c r="H28" s="9"/>
      <c r="I28" s="9"/>
      <c r="J28" s="9"/>
      <c r="K28" s="9"/>
      <c r="L28" s="9"/>
      <c r="M28" s="9"/>
      <c r="N28" s="9"/>
      <c r="O28" s="9"/>
      <c r="P28" s="9"/>
      <c r="Q28" s="9"/>
      <c r="R28" s="9">
        <f>1</f>
        <v>1</v>
      </c>
      <c r="S28" s="9">
        <f>1+1</f>
        <v>2</v>
      </c>
      <c r="T28" s="9">
        <v>2</v>
      </c>
      <c r="U28" s="9">
        <v>1</v>
      </c>
      <c r="V28" s="9">
        <v>1</v>
      </c>
      <c r="W28" s="9"/>
      <c r="X28" s="9"/>
      <c r="Y28" s="9"/>
      <c r="Z28" s="9"/>
      <c r="AA28" s="9"/>
      <c r="AB28" s="4"/>
      <c r="AC28" s="4"/>
      <c r="AD28" s="4"/>
      <c r="AE28" s="4">
        <v>36</v>
      </c>
      <c r="AF28" s="4"/>
      <c r="AG28" s="4">
        <v>59</v>
      </c>
      <c r="AH28" s="4"/>
      <c r="AI28" s="4">
        <v>182</v>
      </c>
      <c r="AJ28" s="4">
        <v>99</v>
      </c>
      <c r="AK28" s="4">
        <f>139+59+11</f>
        <v>209</v>
      </c>
      <c r="AL28" s="4"/>
      <c r="AM28" s="4"/>
      <c r="AN28" s="4"/>
      <c r="AO28" s="4"/>
      <c r="AP28" s="4"/>
    </row>
    <row r="29" spans="1:42" s="1" customFormat="1" x14ac:dyDescent="0.25">
      <c r="A29" s="4">
        <v>23</v>
      </c>
      <c r="B29" s="5" t="s">
        <v>32</v>
      </c>
      <c r="C29" s="23" t="s">
        <v>115</v>
      </c>
      <c r="D29" s="6"/>
      <c r="E29" s="9"/>
      <c r="F29" s="9"/>
      <c r="G29" s="9"/>
      <c r="H29" s="9"/>
      <c r="I29" s="9"/>
      <c r="J29" s="9"/>
      <c r="K29" s="9"/>
      <c r="L29" s="9"/>
      <c r="M29" s="9"/>
      <c r="N29" s="9"/>
      <c r="O29" s="9"/>
      <c r="P29" s="9"/>
      <c r="Q29" s="9"/>
      <c r="R29" s="9">
        <v>1</v>
      </c>
      <c r="S29" s="9"/>
      <c r="T29" s="9"/>
      <c r="U29" s="9"/>
      <c r="V29" s="9"/>
      <c r="W29" s="9"/>
      <c r="X29" s="9"/>
      <c r="Y29" s="9"/>
      <c r="Z29" s="9"/>
      <c r="AA29" s="9"/>
      <c r="AB29" s="4"/>
      <c r="AC29" s="4"/>
      <c r="AD29" s="4"/>
      <c r="AE29" s="4">
        <v>39</v>
      </c>
      <c r="AF29" s="4"/>
      <c r="AG29" s="4"/>
      <c r="AH29" s="4"/>
      <c r="AI29" s="4"/>
      <c r="AJ29" s="4"/>
      <c r="AK29" s="4"/>
      <c r="AL29" s="4"/>
      <c r="AM29" s="4"/>
      <c r="AN29" s="4"/>
      <c r="AO29" s="4"/>
      <c r="AP29" s="4"/>
    </row>
    <row r="30" spans="1:42" s="1" customFormat="1" x14ac:dyDescent="0.25">
      <c r="A30" s="4"/>
      <c r="B30" s="5"/>
      <c r="C30" s="23"/>
      <c r="D30" s="6"/>
      <c r="E30" s="9"/>
      <c r="F30" s="9"/>
      <c r="G30" s="9"/>
      <c r="H30" s="9"/>
      <c r="I30" s="9"/>
      <c r="J30" s="9"/>
      <c r="K30" s="9"/>
      <c r="L30" s="9"/>
      <c r="M30" s="9"/>
      <c r="N30" s="9"/>
      <c r="O30" s="9"/>
      <c r="P30" s="9"/>
      <c r="Q30" s="9"/>
      <c r="R30" s="9"/>
      <c r="S30" s="9"/>
      <c r="T30" s="9"/>
      <c r="U30" s="9"/>
      <c r="V30" s="9"/>
      <c r="W30" s="9"/>
      <c r="X30" s="9"/>
      <c r="Y30" s="9"/>
      <c r="Z30" s="9"/>
      <c r="AA30" s="9"/>
      <c r="AB30" s="4"/>
      <c r="AC30" s="4"/>
      <c r="AD30" s="4"/>
      <c r="AE30" s="4"/>
      <c r="AF30" s="4"/>
      <c r="AG30" s="4"/>
      <c r="AH30" s="4"/>
      <c r="AI30" s="4"/>
      <c r="AJ30" s="4"/>
      <c r="AK30" s="4"/>
      <c r="AL30" s="4"/>
      <c r="AM30" s="4"/>
      <c r="AN30" s="4"/>
      <c r="AO30" s="4"/>
      <c r="AP30" s="4"/>
    </row>
    <row r="31" spans="1:42" s="1" customFormat="1" x14ac:dyDescent="0.25">
      <c r="A31" s="4"/>
      <c r="B31" s="4"/>
      <c r="C31" s="27" t="s">
        <v>116</v>
      </c>
      <c r="D31" s="6"/>
      <c r="E31" s="9"/>
      <c r="F31" s="9">
        <v>31</v>
      </c>
      <c r="G31" s="9"/>
      <c r="H31" s="9"/>
      <c r="I31" s="9"/>
      <c r="J31" s="9"/>
      <c r="K31" s="9"/>
      <c r="L31" s="9"/>
      <c r="M31" s="9"/>
      <c r="N31" s="9"/>
      <c r="O31" s="9"/>
      <c r="P31" s="9"/>
      <c r="Q31" s="9"/>
      <c r="R31" s="9"/>
      <c r="S31" s="9"/>
      <c r="T31" s="9"/>
      <c r="U31" s="9"/>
      <c r="V31" s="9"/>
      <c r="W31" s="9"/>
      <c r="X31" s="9"/>
      <c r="Y31" s="9"/>
      <c r="Z31" s="9"/>
      <c r="AA31" s="9"/>
      <c r="AB31" s="4"/>
      <c r="AC31" s="4"/>
      <c r="AD31" s="4"/>
      <c r="AE31" s="4"/>
      <c r="AF31" s="4"/>
      <c r="AG31" s="4"/>
      <c r="AH31" s="4"/>
      <c r="AI31" s="4"/>
      <c r="AJ31" s="4"/>
      <c r="AK31" s="4"/>
      <c r="AL31" s="4"/>
      <c r="AM31" s="4"/>
      <c r="AN31" s="4"/>
      <c r="AO31" s="4"/>
      <c r="AP31" s="4"/>
    </row>
    <row r="32" spans="1:42" s="1" customFormat="1" x14ac:dyDescent="0.25">
      <c r="A32" s="4"/>
      <c r="B32" s="4"/>
      <c r="C32" s="27" t="s">
        <v>117</v>
      </c>
      <c r="D32" s="6"/>
      <c r="E32" s="9"/>
      <c r="F32" s="9">
        <v>73</v>
      </c>
      <c r="G32" s="9"/>
      <c r="H32" s="9"/>
      <c r="I32" s="9"/>
      <c r="J32" s="9"/>
      <c r="K32" s="9"/>
      <c r="L32" s="9"/>
      <c r="M32" s="9"/>
      <c r="N32" s="9"/>
      <c r="O32" s="9"/>
      <c r="P32" s="9"/>
      <c r="Q32" s="9"/>
      <c r="R32" s="9"/>
      <c r="S32" s="9"/>
      <c r="T32" s="9"/>
      <c r="U32" s="9"/>
      <c r="V32" s="9"/>
      <c r="W32" s="9"/>
      <c r="X32" s="9"/>
      <c r="Y32" s="9"/>
      <c r="Z32" s="9"/>
      <c r="AA32" s="9"/>
      <c r="AB32" s="4"/>
      <c r="AC32" s="4"/>
      <c r="AD32" s="4"/>
      <c r="AE32" s="4"/>
      <c r="AF32" s="4"/>
      <c r="AG32" s="4"/>
      <c r="AH32" s="4"/>
      <c r="AI32" s="4"/>
      <c r="AJ32" s="4"/>
      <c r="AK32" s="4"/>
      <c r="AL32" s="4"/>
      <c r="AM32" s="4"/>
      <c r="AN32" s="4"/>
      <c r="AO32" s="4"/>
      <c r="AP32" s="4"/>
    </row>
    <row r="33" spans="1:42" s="1" customFormat="1" x14ac:dyDescent="0.25">
      <c r="A33" s="4"/>
      <c r="B33" s="4"/>
      <c r="C33" s="27" t="s">
        <v>118</v>
      </c>
      <c r="D33" s="6"/>
      <c r="E33" s="9"/>
      <c r="F33" s="9">
        <v>110</v>
      </c>
      <c r="G33" s="9"/>
      <c r="H33" s="9"/>
      <c r="I33" s="9"/>
      <c r="J33" s="9"/>
      <c r="K33" s="9"/>
      <c r="L33" s="9"/>
      <c r="M33" s="9"/>
      <c r="N33" s="9"/>
      <c r="O33" s="9"/>
      <c r="P33" s="9"/>
      <c r="Q33" s="9"/>
      <c r="R33" s="9"/>
      <c r="S33" s="9"/>
      <c r="T33" s="9"/>
      <c r="U33" s="9"/>
      <c r="V33" s="9"/>
      <c r="W33" s="9"/>
      <c r="X33" s="9"/>
      <c r="Y33" s="9"/>
      <c r="Z33" s="9"/>
      <c r="AA33" s="9"/>
      <c r="AB33" s="4"/>
      <c r="AC33" s="4"/>
      <c r="AD33" s="4"/>
      <c r="AE33" s="4"/>
      <c r="AF33" s="4"/>
      <c r="AG33" s="4"/>
      <c r="AH33" s="4"/>
      <c r="AI33" s="4"/>
      <c r="AJ33" s="4"/>
      <c r="AK33" s="4"/>
      <c r="AL33" s="4"/>
      <c r="AM33" s="4"/>
      <c r="AN33" s="4"/>
      <c r="AO33" s="4"/>
      <c r="AP33" s="4"/>
    </row>
    <row r="34" spans="1:42" s="1" customFormat="1" x14ac:dyDescent="0.25">
      <c r="A34" s="4"/>
      <c r="B34" s="4"/>
      <c r="C34" s="27" t="s">
        <v>119</v>
      </c>
      <c r="D34" s="6"/>
      <c r="E34" s="9"/>
      <c r="F34" s="9">
        <v>80</v>
      </c>
      <c r="G34" s="9"/>
      <c r="H34" s="9"/>
      <c r="I34" s="9"/>
      <c r="J34" s="9"/>
      <c r="K34" s="9"/>
      <c r="L34" s="9"/>
      <c r="M34" s="9"/>
      <c r="N34" s="9"/>
      <c r="O34" s="9"/>
      <c r="P34" s="9"/>
      <c r="Q34" s="9"/>
      <c r="R34" s="9"/>
      <c r="S34" s="9"/>
      <c r="T34" s="9"/>
      <c r="U34" s="9"/>
      <c r="V34" s="9"/>
      <c r="W34" s="9"/>
      <c r="X34" s="9"/>
      <c r="Y34" s="9"/>
      <c r="Z34" s="9"/>
      <c r="AA34" s="9"/>
      <c r="AB34" s="4"/>
      <c r="AC34" s="4"/>
      <c r="AD34" s="4"/>
      <c r="AE34" s="4"/>
      <c r="AF34" s="4"/>
      <c r="AG34" s="4"/>
      <c r="AH34" s="4"/>
      <c r="AI34" s="4"/>
      <c r="AJ34" s="4"/>
      <c r="AK34" s="4"/>
      <c r="AL34" s="4"/>
      <c r="AM34" s="4"/>
      <c r="AN34" s="4"/>
      <c r="AO34" s="4"/>
      <c r="AP34" s="4"/>
    </row>
    <row r="35" spans="1:42" s="1" customFormat="1" x14ac:dyDescent="0.25">
      <c r="A35" s="4"/>
      <c r="B35" s="4"/>
      <c r="C35" s="24"/>
      <c r="D35" s="6"/>
      <c r="E35" s="9"/>
      <c r="F35" s="9"/>
      <c r="G35" s="9"/>
      <c r="H35" s="9"/>
      <c r="I35" s="9"/>
      <c r="J35" s="9"/>
      <c r="K35" s="9"/>
      <c r="L35" s="9"/>
      <c r="M35" s="9"/>
      <c r="N35" s="9"/>
      <c r="O35" s="9"/>
      <c r="P35" s="9"/>
      <c r="Q35" s="9"/>
      <c r="R35" s="9"/>
      <c r="S35" s="9"/>
      <c r="T35" s="9"/>
      <c r="U35" s="9"/>
      <c r="V35" s="9"/>
      <c r="W35" s="9"/>
      <c r="X35" s="9"/>
      <c r="Y35" s="9"/>
      <c r="Z35" s="9"/>
      <c r="AA35" s="9"/>
      <c r="AB35" s="4"/>
      <c r="AC35" s="4"/>
      <c r="AD35" s="4"/>
      <c r="AE35" s="4"/>
      <c r="AF35" s="4"/>
      <c r="AG35" s="4"/>
      <c r="AH35" s="4"/>
      <c r="AI35" s="4"/>
      <c r="AJ35" s="4"/>
      <c r="AK35" s="4"/>
      <c r="AL35" s="4"/>
      <c r="AM35" s="4"/>
      <c r="AN35" s="4"/>
      <c r="AO35" s="4"/>
      <c r="AP35" s="4"/>
    </row>
    <row r="36" spans="1:42" s="1" customFormat="1" x14ac:dyDescent="0.25">
      <c r="A36" s="4">
        <v>23</v>
      </c>
      <c r="B36" s="4" t="s">
        <v>137</v>
      </c>
      <c r="C36" s="24">
        <v>7183.58</v>
      </c>
      <c r="D36" s="6"/>
      <c r="E36" s="9"/>
      <c r="F36" s="9"/>
      <c r="G36" s="9"/>
      <c r="H36" s="9"/>
      <c r="I36" s="9"/>
      <c r="J36" s="9"/>
      <c r="K36" s="9"/>
      <c r="L36" s="9"/>
      <c r="M36" s="9"/>
      <c r="N36" s="9"/>
      <c r="O36" s="9"/>
      <c r="P36" s="9"/>
      <c r="Q36" s="9"/>
      <c r="R36" s="9"/>
      <c r="S36" s="9"/>
      <c r="T36" s="9"/>
      <c r="U36" s="9"/>
      <c r="V36" s="9"/>
      <c r="W36" s="9"/>
      <c r="X36" s="9">
        <v>1</v>
      </c>
      <c r="Y36" s="9"/>
      <c r="Z36" s="9"/>
      <c r="AA36" s="9"/>
      <c r="AB36" s="4"/>
      <c r="AC36" s="4"/>
      <c r="AD36" s="4"/>
      <c r="AE36" s="4"/>
      <c r="AF36" s="4"/>
      <c r="AG36" s="4"/>
      <c r="AH36" s="4"/>
      <c r="AI36" s="4"/>
      <c r="AJ36" s="4"/>
      <c r="AK36" s="4"/>
      <c r="AL36" s="4"/>
      <c r="AM36" s="4"/>
      <c r="AN36" s="4"/>
      <c r="AO36" s="4"/>
      <c r="AP36" s="4"/>
    </row>
    <row r="37" spans="1:42" s="1" customFormat="1" x14ac:dyDescent="0.25">
      <c r="A37" s="4"/>
      <c r="B37" s="4"/>
      <c r="C37" s="24"/>
      <c r="D37" s="6"/>
      <c r="E37" s="9"/>
      <c r="F37" s="9"/>
      <c r="G37" s="9"/>
      <c r="H37" s="9"/>
      <c r="I37" s="9"/>
      <c r="J37" s="9"/>
      <c r="K37" s="9"/>
      <c r="L37" s="9"/>
      <c r="M37" s="9"/>
      <c r="N37" s="9"/>
      <c r="O37" s="9"/>
      <c r="P37" s="9"/>
      <c r="Q37" s="9"/>
      <c r="R37" s="9"/>
      <c r="S37" s="9"/>
      <c r="T37" s="9"/>
      <c r="U37" s="9"/>
      <c r="V37" s="9"/>
      <c r="W37" s="9"/>
      <c r="X37" s="9"/>
      <c r="Y37" s="9"/>
      <c r="Z37" s="9"/>
      <c r="AA37" s="9"/>
      <c r="AB37" s="4"/>
      <c r="AC37" s="4"/>
      <c r="AD37" s="4"/>
      <c r="AE37" s="4"/>
      <c r="AF37" s="4"/>
      <c r="AG37" s="4"/>
      <c r="AH37" s="4"/>
      <c r="AI37" s="4"/>
      <c r="AJ37" s="4"/>
      <c r="AK37" s="4"/>
      <c r="AL37" s="4"/>
      <c r="AM37" s="4"/>
      <c r="AN37" s="4"/>
      <c r="AO37" s="4"/>
      <c r="AP37" s="4"/>
    </row>
    <row r="38" spans="1:42" s="1" customFormat="1" x14ac:dyDescent="0.25">
      <c r="A38" s="4"/>
      <c r="B38" s="4"/>
      <c r="C38" s="30" t="s">
        <v>121</v>
      </c>
      <c r="D38" s="6"/>
      <c r="E38" s="9"/>
      <c r="F38" s="9"/>
      <c r="G38" s="9"/>
      <c r="H38" s="9"/>
      <c r="I38" s="9"/>
      <c r="J38" s="9"/>
      <c r="K38" s="9"/>
      <c r="L38" s="9"/>
      <c r="M38" s="9"/>
      <c r="N38" s="9"/>
      <c r="O38" s="9"/>
      <c r="P38" s="9"/>
      <c r="Q38" s="9"/>
      <c r="R38" s="9"/>
      <c r="S38" s="9"/>
      <c r="T38" s="9"/>
      <c r="U38" s="9"/>
      <c r="V38" s="9"/>
      <c r="W38" s="9"/>
      <c r="X38" s="9"/>
      <c r="Y38" s="9"/>
      <c r="Z38" s="9"/>
      <c r="AA38" s="9"/>
      <c r="AB38" s="4"/>
      <c r="AC38" s="4"/>
      <c r="AD38" s="4"/>
      <c r="AE38" s="4"/>
      <c r="AF38" s="4"/>
      <c r="AG38" s="4"/>
      <c r="AH38" s="4"/>
      <c r="AI38" s="4"/>
      <c r="AJ38" s="4"/>
      <c r="AK38" s="4"/>
      <c r="AL38" s="4"/>
      <c r="AM38" s="4"/>
      <c r="AN38" s="4"/>
      <c r="AO38" s="4"/>
      <c r="AP38" s="4"/>
    </row>
    <row r="39" spans="1:42" s="1" customFormat="1" x14ac:dyDescent="0.25">
      <c r="A39" s="4">
        <v>24</v>
      </c>
      <c r="B39" s="4" t="s">
        <v>15</v>
      </c>
      <c r="C39" s="24">
        <v>8285</v>
      </c>
      <c r="D39" s="6"/>
      <c r="E39" s="9"/>
      <c r="F39" s="9"/>
      <c r="G39" s="9"/>
      <c r="H39" s="9"/>
      <c r="I39" s="9"/>
      <c r="J39" s="9"/>
      <c r="K39" s="9"/>
      <c r="L39" s="9"/>
      <c r="M39" s="9"/>
      <c r="N39" s="9"/>
      <c r="O39" s="9"/>
      <c r="P39" s="9"/>
      <c r="Q39" s="9"/>
      <c r="R39" s="9"/>
      <c r="S39" s="9"/>
      <c r="T39" s="9"/>
      <c r="U39" s="9"/>
      <c r="V39" s="9"/>
      <c r="W39" s="9"/>
      <c r="X39" s="9"/>
      <c r="Y39" s="9"/>
      <c r="Z39" s="9"/>
      <c r="AA39" s="9"/>
      <c r="AB39" s="4"/>
      <c r="AC39" s="4">
        <v>1</v>
      </c>
      <c r="AD39" s="4"/>
      <c r="AE39" s="4"/>
      <c r="AF39" s="4"/>
      <c r="AG39" s="4"/>
      <c r="AH39" s="4"/>
      <c r="AI39" s="4"/>
      <c r="AJ39" s="4"/>
      <c r="AK39" s="4"/>
      <c r="AL39" s="4"/>
      <c r="AM39" s="4"/>
      <c r="AN39" s="4"/>
      <c r="AO39" s="4"/>
      <c r="AP39" s="4"/>
    </row>
    <row r="40" spans="1:42" s="1" customFormat="1" x14ac:dyDescent="0.25">
      <c r="A40" s="4">
        <v>24</v>
      </c>
      <c r="B40" s="4" t="s">
        <v>15</v>
      </c>
      <c r="C40" s="27">
        <v>8295</v>
      </c>
      <c r="D40" s="6"/>
      <c r="E40" s="9"/>
      <c r="F40" s="9"/>
      <c r="G40" s="9"/>
      <c r="H40" s="9"/>
      <c r="I40" s="9"/>
      <c r="J40" s="9"/>
      <c r="K40" s="9"/>
      <c r="L40" s="9"/>
      <c r="M40" s="9"/>
      <c r="N40" s="9"/>
      <c r="O40" s="9"/>
      <c r="P40" s="9"/>
      <c r="Q40" s="9"/>
      <c r="R40" s="9"/>
      <c r="S40" s="9"/>
      <c r="T40" s="9"/>
      <c r="U40" s="9"/>
      <c r="V40" s="9"/>
      <c r="W40" s="9"/>
      <c r="X40" s="9"/>
      <c r="Y40" s="9"/>
      <c r="Z40" s="9"/>
      <c r="AA40" s="9"/>
      <c r="AB40" s="4"/>
      <c r="AC40" s="4">
        <v>1</v>
      </c>
      <c r="AD40" s="4"/>
      <c r="AE40" s="4"/>
      <c r="AF40" s="4"/>
      <c r="AG40" s="4"/>
      <c r="AH40" s="4"/>
      <c r="AI40" s="4"/>
      <c r="AJ40" s="4"/>
      <c r="AK40" s="4"/>
      <c r="AL40" s="4"/>
      <c r="AM40" s="4"/>
      <c r="AN40" s="4"/>
      <c r="AO40" s="4"/>
      <c r="AP40" s="4"/>
    </row>
    <row r="41" spans="1:42" s="1" customFormat="1" x14ac:dyDescent="0.25">
      <c r="A41" s="4">
        <v>24</v>
      </c>
      <c r="B41" s="4" t="s">
        <v>15</v>
      </c>
      <c r="C41" s="27">
        <v>8496</v>
      </c>
      <c r="D41" s="6"/>
      <c r="E41" s="9"/>
      <c r="F41" s="9"/>
      <c r="G41" s="9"/>
      <c r="H41" s="9"/>
      <c r="I41" s="9"/>
      <c r="J41" s="9"/>
      <c r="K41" s="9"/>
      <c r="L41" s="9"/>
      <c r="M41" s="9"/>
      <c r="N41" s="9"/>
      <c r="O41" s="9"/>
      <c r="P41" s="9"/>
      <c r="Q41" s="9"/>
      <c r="R41" s="9"/>
      <c r="S41" s="9"/>
      <c r="T41" s="9"/>
      <c r="U41" s="9"/>
      <c r="V41" s="9"/>
      <c r="W41" s="9"/>
      <c r="X41" s="9"/>
      <c r="Y41" s="9"/>
      <c r="Z41" s="9"/>
      <c r="AA41" s="9"/>
      <c r="AB41" s="4"/>
      <c r="AC41" s="4">
        <v>1</v>
      </c>
      <c r="AD41" s="4"/>
      <c r="AE41" s="4"/>
      <c r="AF41" s="4"/>
      <c r="AG41" s="4"/>
      <c r="AH41" s="4"/>
      <c r="AI41" s="4"/>
      <c r="AJ41" s="4"/>
      <c r="AK41" s="4"/>
      <c r="AL41" s="4"/>
      <c r="AM41" s="4"/>
      <c r="AN41" s="4"/>
      <c r="AO41" s="4"/>
      <c r="AP41" s="4"/>
    </row>
    <row r="42" spans="1:42" s="1" customFormat="1" x14ac:dyDescent="0.25">
      <c r="A42" s="4"/>
      <c r="B42" s="4"/>
      <c r="C42" s="27"/>
      <c r="D42" s="6"/>
      <c r="E42" s="9"/>
      <c r="F42" s="9"/>
      <c r="G42" s="9"/>
      <c r="H42" s="9"/>
      <c r="I42" s="9"/>
      <c r="J42" s="9"/>
      <c r="K42" s="9"/>
      <c r="L42" s="9"/>
      <c r="M42" s="9"/>
      <c r="N42" s="9"/>
      <c r="O42" s="9"/>
      <c r="P42" s="9"/>
      <c r="Q42" s="9"/>
      <c r="R42" s="9"/>
      <c r="S42" s="9"/>
      <c r="T42" s="9"/>
      <c r="U42" s="9"/>
      <c r="V42" s="9"/>
      <c r="W42" s="9"/>
      <c r="X42" s="9"/>
      <c r="Y42" s="9"/>
      <c r="Z42" s="9"/>
      <c r="AA42" s="9"/>
      <c r="AB42" s="4"/>
      <c r="AC42" s="4"/>
      <c r="AD42" s="4"/>
      <c r="AE42" s="4"/>
      <c r="AF42" s="4"/>
      <c r="AG42" s="4"/>
      <c r="AH42" s="4"/>
      <c r="AI42" s="4"/>
      <c r="AJ42" s="4"/>
      <c r="AK42" s="4"/>
      <c r="AL42" s="4"/>
      <c r="AM42" s="4"/>
      <c r="AN42" s="4"/>
      <c r="AO42" s="4"/>
      <c r="AP42" s="4"/>
    </row>
    <row r="43" spans="1:42" s="1" customFormat="1" x14ac:dyDescent="0.25">
      <c r="A43" s="4">
        <v>23</v>
      </c>
      <c r="B43" s="4" t="s">
        <v>18</v>
      </c>
      <c r="C43" s="27">
        <v>8000</v>
      </c>
      <c r="D43" s="6"/>
      <c r="E43" s="9"/>
      <c r="F43" s="9"/>
      <c r="G43" s="9"/>
      <c r="H43" s="9"/>
      <c r="I43" s="9"/>
      <c r="J43" s="9"/>
      <c r="K43" s="9"/>
      <c r="L43" s="9"/>
      <c r="M43" s="9"/>
      <c r="N43" s="9"/>
      <c r="O43" s="9"/>
      <c r="P43" s="9"/>
      <c r="Q43" s="9"/>
      <c r="R43" s="9"/>
      <c r="S43" s="9"/>
      <c r="T43" s="9"/>
      <c r="U43" s="9"/>
      <c r="V43" s="9"/>
      <c r="W43" s="9"/>
      <c r="X43" s="9"/>
      <c r="Y43" s="9"/>
      <c r="Z43" s="9">
        <v>1</v>
      </c>
      <c r="AA43" s="9">
        <v>2</v>
      </c>
      <c r="AB43" s="4"/>
      <c r="AC43" s="4"/>
      <c r="AD43" s="4"/>
      <c r="AE43" s="4"/>
      <c r="AF43" s="4"/>
      <c r="AG43" s="4"/>
      <c r="AH43" s="4"/>
      <c r="AI43" s="4"/>
      <c r="AJ43" s="4"/>
      <c r="AK43" s="4"/>
      <c r="AL43" s="4"/>
      <c r="AM43" s="4"/>
      <c r="AN43" s="4"/>
      <c r="AO43" s="4"/>
      <c r="AP43" s="4"/>
    </row>
    <row r="44" spans="1:42" s="1" customFormat="1" x14ac:dyDescent="0.25">
      <c r="A44" s="4">
        <v>23</v>
      </c>
      <c r="B44" s="4" t="s">
        <v>18</v>
      </c>
      <c r="C44" s="27" t="s">
        <v>122</v>
      </c>
      <c r="D44" s="6"/>
      <c r="E44" s="9"/>
      <c r="F44" s="9"/>
      <c r="G44" s="9"/>
      <c r="H44" s="9"/>
      <c r="I44" s="9"/>
      <c r="J44" s="9"/>
      <c r="K44" s="9"/>
      <c r="L44" s="9">
        <v>28</v>
      </c>
      <c r="M44" s="9"/>
      <c r="N44" s="9"/>
      <c r="O44" s="9"/>
      <c r="P44" s="9"/>
      <c r="Q44" s="9"/>
      <c r="R44" s="9"/>
      <c r="S44" s="9"/>
      <c r="T44" s="9"/>
      <c r="U44" s="9"/>
      <c r="V44" s="9"/>
      <c r="W44" s="9"/>
      <c r="X44" s="9"/>
      <c r="Y44" s="9"/>
      <c r="Z44" s="9"/>
      <c r="AA44" s="9"/>
      <c r="AB44" s="4"/>
      <c r="AC44" s="4"/>
      <c r="AD44" s="4"/>
      <c r="AE44" s="4"/>
      <c r="AF44" s="4"/>
      <c r="AG44" s="4"/>
      <c r="AH44" s="4"/>
      <c r="AI44" s="4"/>
      <c r="AJ44" s="4"/>
      <c r="AK44" s="4"/>
      <c r="AL44" s="4"/>
      <c r="AM44" s="4"/>
      <c r="AN44" s="4"/>
      <c r="AO44" s="4"/>
      <c r="AP44" s="4"/>
    </row>
    <row r="45" spans="1:42" s="1" customFormat="1" x14ac:dyDescent="0.25">
      <c r="A45" s="4" t="s">
        <v>124</v>
      </c>
      <c r="B45" s="4" t="s">
        <v>18</v>
      </c>
      <c r="C45" s="27" t="s">
        <v>123</v>
      </c>
      <c r="D45" s="6"/>
      <c r="E45" s="9">
        <v>99</v>
      </c>
      <c r="F45" s="9"/>
      <c r="G45" s="9"/>
      <c r="H45" s="9"/>
      <c r="I45" s="9"/>
      <c r="J45" s="9"/>
      <c r="K45" s="9"/>
      <c r="L45" s="9"/>
      <c r="M45" s="9"/>
      <c r="N45" s="9"/>
      <c r="O45" s="9"/>
      <c r="P45" s="9"/>
      <c r="Q45" s="9"/>
      <c r="R45" s="9"/>
      <c r="S45" s="9"/>
      <c r="T45" s="9"/>
      <c r="U45" s="9"/>
      <c r="V45" s="9"/>
      <c r="W45" s="9"/>
      <c r="X45" s="9"/>
      <c r="Y45" s="9"/>
      <c r="Z45" s="9"/>
      <c r="AA45" s="9"/>
      <c r="AB45" s="4"/>
      <c r="AC45" s="4"/>
      <c r="AD45" s="4"/>
      <c r="AE45" s="4"/>
      <c r="AF45" s="4"/>
      <c r="AG45" s="4"/>
      <c r="AH45" s="4"/>
      <c r="AI45" s="4"/>
      <c r="AJ45" s="4"/>
      <c r="AK45" s="4"/>
      <c r="AL45" s="4"/>
      <c r="AM45" s="4"/>
      <c r="AN45" s="4"/>
      <c r="AO45" s="4"/>
      <c r="AP45" s="4"/>
    </row>
    <row r="46" spans="1:42" s="1" customFormat="1" x14ac:dyDescent="0.25">
      <c r="A46" s="4">
        <v>24</v>
      </c>
      <c r="B46" s="4" t="s">
        <v>18</v>
      </c>
      <c r="C46" s="27">
        <v>8163</v>
      </c>
      <c r="D46" s="6"/>
      <c r="E46" s="9"/>
      <c r="F46" s="9"/>
      <c r="G46" s="9"/>
      <c r="H46" s="9"/>
      <c r="I46" s="9"/>
      <c r="J46" s="9"/>
      <c r="K46" s="9"/>
      <c r="L46" s="9"/>
      <c r="M46" s="9">
        <v>20</v>
      </c>
      <c r="N46" s="9"/>
      <c r="O46" s="9"/>
      <c r="P46" s="9"/>
      <c r="Q46" s="9"/>
      <c r="R46" s="9"/>
      <c r="S46" s="9"/>
      <c r="T46" s="9"/>
      <c r="U46" s="9"/>
      <c r="V46" s="9"/>
      <c r="W46" s="9"/>
      <c r="X46" s="9"/>
      <c r="Y46" s="9"/>
      <c r="Z46" s="9"/>
      <c r="AA46" s="9"/>
      <c r="AB46" s="4"/>
      <c r="AC46" s="4"/>
      <c r="AD46" s="4"/>
      <c r="AE46" s="4"/>
      <c r="AF46" s="4"/>
      <c r="AG46" s="4"/>
      <c r="AH46" s="4"/>
      <c r="AI46" s="4"/>
      <c r="AJ46" s="4"/>
      <c r="AK46" s="4"/>
      <c r="AL46" s="4"/>
      <c r="AM46" s="4"/>
      <c r="AN46" s="4"/>
      <c r="AO46" s="4"/>
      <c r="AP46" s="4"/>
    </row>
    <row r="47" spans="1:42" s="1" customFormat="1" x14ac:dyDescent="0.25">
      <c r="A47" s="4">
        <v>24</v>
      </c>
      <c r="B47" s="4" t="s">
        <v>18</v>
      </c>
      <c r="C47" s="27">
        <v>8309</v>
      </c>
      <c r="D47" s="6"/>
      <c r="E47" s="9"/>
      <c r="F47" s="9"/>
      <c r="G47" s="9"/>
      <c r="H47" s="9"/>
      <c r="I47" s="9"/>
      <c r="J47" s="9"/>
      <c r="K47" s="9"/>
      <c r="L47" s="9"/>
      <c r="M47" s="9">
        <v>20</v>
      </c>
      <c r="N47" s="9"/>
      <c r="O47" s="9"/>
      <c r="P47" s="9"/>
      <c r="Q47" s="9"/>
      <c r="R47" s="9"/>
      <c r="S47" s="9"/>
      <c r="T47" s="9"/>
      <c r="U47" s="9"/>
      <c r="V47" s="9"/>
      <c r="W47" s="9"/>
      <c r="X47" s="9"/>
      <c r="Y47" s="9"/>
      <c r="Z47" s="9"/>
      <c r="AA47" s="9"/>
      <c r="AB47" s="4"/>
      <c r="AC47" s="4"/>
      <c r="AD47" s="4"/>
      <c r="AE47" s="4"/>
      <c r="AF47" s="4"/>
      <c r="AG47" s="4"/>
      <c r="AH47" s="4"/>
      <c r="AI47" s="4"/>
      <c r="AJ47" s="4"/>
      <c r="AK47" s="4"/>
      <c r="AL47" s="4"/>
      <c r="AM47" s="4"/>
      <c r="AN47" s="4"/>
      <c r="AO47" s="4"/>
      <c r="AP47" s="4"/>
    </row>
    <row r="48" spans="1:42" s="1" customFormat="1" x14ac:dyDescent="0.25">
      <c r="A48" s="4">
        <v>24</v>
      </c>
      <c r="B48" s="4" t="s">
        <v>18</v>
      </c>
      <c r="C48" s="27" t="s">
        <v>125</v>
      </c>
      <c r="D48" s="6"/>
      <c r="E48" s="9">
        <v>67</v>
      </c>
      <c r="F48" s="9"/>
      <c r="G48" s="9"/>
      <c r="H48" s="9"/>
      <c r="I48" s="9"/>
      <c r="J48" s="9"/>
      <c r="K48" s="9"/>
      <c r="L48" s="9"/>
      <c r="M48" s="9"/>
      <c r="N48" s="9"/>
      <c r="O48" s="9"/>
      <c r="P48" s="9"/>
      <c r="Q48" s="9"/>
      <c r="R48" s="9"/>
      <c r="S48" s="9"/>
      <c r="T48" s="9"/>
      <c r="U48" s="9"/>
      <c r="V48" s="9"/>
      <c r="W48" s="9"/>
      <c r="X48" s="9"/>
      <c r="Y48" s="9"/>
      <c r="Z48" s="9"/>
      <c r="AA48" s="9"/>
      <c r="AB48" s="4"/>
      <c r="AC48" s="4"/>
      <c r="AD48" s="4"/>
      <c r="AE48" s="4"/>
      <c r="AF48" s="4"/>
      <c r="AG48" s="4"/>
      <c r="AH48" s="4"/>
      <c r="AI48" s="4"/>
      <c r="AJ48" s="4"/>
      <c r="AK48" s="4"/>
      <c r="AL48" s="4"/>
      <c r="AM48" s="4"/>
      <c r="AN48" s="4"/>
      <c r="AO48" s="4"/>
      <c r="AP48" s="4"/>
    </row>
    <row r="49" spans="1:42" s="1" customFormat="1" x14ac:dyDescent="0.25">
      <c r="A49" s="4">
        <v>24</v>
      </c>
      <c r="B49" s="4" t="s">
        <v>18</v>
      </c>
      <c r="C49" s="27" t="s">
        <v>126</v>
      </c>
      <c r="D49" s="11"/>
      <c r="E49" s="9"/>
      <c r="F49" s="9"/>
      <c r="G49" s="9"/>
      <c r="H49" s="9"/>
      <c r="I49" s="9"/>
      <c r="J49" s="9"/>
      <c r="K49" s="9"/>
      <c r="L49" s="9">
        <v>6</v>
      </c>
      <c r="M49" s="9"/>
      <c r="N49" s="9"/>
      <c r="O49" s="9"/>
      <c r="P49" s="9"/>
      <c r="Q49" s="9"/>
      <c r="R49" s="9"/>
      <c r="S49" s="9"/>
      <c r="T49" s="9"/>
      <c r="U49" s="9"/>
      <c r="V49" s="9"/>
      <c r="W49" s="9"/>
      <c r="X49" s="9"/>
      <c r="Y49" s="9"/>
      <c r="Z49" s="9"/>
      <c r="AA49" s="9"/>
      <c r="AB49" s="4"/>
      <c r="AC49" s="4"/>
      <c r="AD49" s="4"/>
      <c r="AE49" s="4"/>
      <c r="AF49" s="4"/>
      <c r="AG49" s="4"/>
      <c r="AH49" s="4"/>
      <c r="AI49" s="4"/>
      <c r="AJ49" s="4"/>
      <c r="AK49" s="4"/>
      <c r="AL49" s="4"/>
      <c r="AM49" s="4"/>
      <c r="AN49" s="4"/>
      <c r="AO49" s="4"/>
      <c r="AP49" s="4"/>
    </row>
    <row r="50" spans="1:42" s="1" customFormat="1" x14ac:dyDescent="0.25">
      <c r="A50" s="4">
        <v>24</v>
      </c>
      <c r="B50" s="4" t="s">
        <v>18</v>
      </c>
      <c r="C50" s="27" t="s">
        <v>127</v>
      </c>
      <c r="D50" s="11"/>
      <c r="E50" s="9">
        <v>97</v>
      </c>
      <c r="F50" s="9"/>
      <c r="G50" s="9"/>
      <c r="H50" s="9"/>
      <c r="I50" s="9"/>
      <c r="J50" s="9"/>
      <c r="K50" s="9"/>
      <c r="L50" s="9"/>
      <c r="M50" s="9"/>
      <c r="N50" s="9"/>
      <c r="O50" s="9"/>
      <c r="P50" s="9"/>
      <c r="Q50" s="9"/>
      <c r="R50" s="9"/>
      <c r="S50" s="9"/>
      <c r="T50" s="9"/>
      <c r="U50" s="9"/>
      <c r="V50" s="9"/>
      <c r="W50" s="9"/>
      <c r="X50" s="9"/>
      <c r="Y50" s="9"/>
      <c r="Z50" s="9"/>
      <c r="AA50" s="9"/>
      <c r="AB50" s="4"/>
      <c r="AC50" s="4"/>
      <c r="AD50" s="4"/>
      <c r="AE50" s="4"/>
      <c r="AF50" s="4"/>
      <c r="AG50" s="4"/>
      <c r="AH50" s="4"/>
      <c r="AI50" s="4"/>
      <c r="AJ50" s="4"/>
      <c r="AK50" s="4"/>
      <c r="AL50" s="4"/>
      <c r="AM50" s="4"/>
      <c r="AN50" s="4"/>
      <c r="AO50" s="4"/>
      <c r="AP50" s="4"/>
    </row>
    <row r="51" spans="1:42" s="1" customFormat="1" x14ac:dyDescent="0.25">
      <c r="A51" s="4">
        <v>25</v>
      </c>
      <c r="B51" s="4" t="s">
        <v>18</v>
      </c>
      <c r="C51" s="27" t="s">
        <v>130</v>
      </c>
      <c r="D51" s="11"/>
      <c r="E51" s="9"/>
      <c r="F51" s="9"/>
      <c r="G51" s="9"/>
      <c r="H51" s="9"/>
      <c r="I51" s="9"/>
      <c r="J51" s="9">
        <v>2120</v>
      </c>
      <c r="K51" s="9"/>
      <c r="L51" s="9"/>
      <c r="M51" s="9"/>
      <c r="N51" s="9"/>
      <c r="O51" s="9"/>
      <c r="P51" s="9"/>
      <c r="Q51" s="9"/>
      <c r="R51" s="9"/>
      <c r="S51" s="9"/>
      <c r="T51" s="9"/>
      <c r="U51" s="9"/>
      <c r="V51" s="9"/>
      <c r="W51" s="9"/>
      <c r="X51" s="9"/>
      <c r="Y51" s="9"/>
      <c r="Z51" s="9"/>
      <c r="AA51" s="9"/>
      <c r="AB51" s="4"/>
      <c r="AC51" s="4"/>
      <c r="AD51" s="4"/>
      <c r="AE51" s="4"/>
      <c r="AF51" s="4"/>
      <c r="AG51" s="4"/>
      <c r="AH51" s="4"/>
      <c r="AI51" s="4"/>
      <c r="AJ51" s="4"/>
      <c r="AK51" s="4"/>
      <c r="AL51" s="4"/>
      <c r="AM51" s="4"/>
      <c r="AN51" s="4"/>
      <c r="AO51" s="4"/>
      <c r="AP51" s="4"/>
    </row>
    <row r="52" spans="1:42" s="1" customFormat="1" x14ac:dyDescent="0.25">
      <c r="A52" s="4"/>
      <c r="B52" s="4"/>
      <c r="C52" s="27"/>
      <c r="D52" s="11"/>
      <c r="E52" s="9"/>
      <c r="F52" s="9"/>
      <c r="G52" s="9"/>
      <c r="H52" s="9"/>
      <c r="I52" s="9"/>
      <c r="J52" s="9"/>
      <c r="K52" s="9"/>
      <c r="L52" s="9"/>
      <c r="M52" s="9"/>
      <c r="N52" s="9"/>
      <c r="O52" s="9"/>
      <c r="P52" s="9"/>
      <c r="Q52" s="9"/>
      <c r="R52" s="9"/>
      <c r="S52" s="9"/>
      <c r="T52" s="9"/>
      <c r="U52" s="9"/>
      <c r="V52" s="9"/>
      <c r="W52" s="9"/>
      <c r="X52" s="9"/>
      <c r="Y52" s="9"/>
      <c r="Z52" s="9"/>
      <c r="AA52" s="9"/>
      <c r="AB52" s="4"/>
      <c r="AC52" s="4"/>
      <c r="AD52" s="4"/>
      <c r="AE52" s="4"/>
      <c r="AF52" s="4"/>
      <c r="AG52" s="4"/>
      <c r="AH52" s="4"/>
      <c r="AI52" s="4"/>
      <c r="AJ52" s="4"/>
      <c r="AK52" s="4"/>
      <c r="AL52" s="4"/>
      <c r="AM52" s="4"/>
      <c r="AN52" s="4"/>
      <c r="AO52" s="4"/>
      <c r="AP52" s="4"/>
    </row>
    <row r="53" spans="1:42" s="1" customFormat="1" x14ac:dyDescent="0.25">
      <c r="A53" s="4">
        <v>24</v>
      </c>
      <c r="B53" s="4" t="s">
        <v>32</v>
      </c>
      <c r="C53" s="27" t="s">
        <v>131</v>
      </c>
      <c r="D53" s="11"/>
      <c r="E53" s="9"/>
      <c r="F53" s="9"/>
      <c r="G53" s="9"/>
      <c r="H53" s="9"/>
      <c r="I53" s="9"/>
      <c r="J53" s="9"/>
      <c r="K53" s="9"/>
      <c r="L53" s="9"/>
      <c r="M53" s="9"/>
      <c r="N53" s="9"/>
      <c r="O53" s="9"/>
      <c r="P53" s="9"/>
      <c r="Q53" s="9"/>
      <c r="R53" s="9">
        <v>2</v>
      </c>
      <c r="S53" s="9"/>
      <c r="T53" s="9"/>
      <c r="U53" s="9"/>
      <c r="V53" s="9">
        <v>1</v>
      </c>
      <c r="W53" s="9">
        <v>1</v>
      </c>
      <c r="X53" s="9"/>
      <c r="Y53" s="9"/>
      <c r="Z53" s="9"/>
      <c r="AA53" s="9"/>
      <c r="AB53" s="4"/>
      <c r="AC53" s="4"/>
      <c r="AD53" s="4"/>
      <c r="AE53" s="4">
        <f>75+75+69</f>
        <v>219</v>
      </c>
      <c r="AF53" s="4"/>
      <c r="AG53" s="4"/>
      <c r="AH53" s="4"/>
      <c r="AI53" s="4"/>
      <c r="AJ53" s="4"/>
      <c r="AK53" s="4"/>
      <c r="AL53" s="4"/>
      <c r="AM53" s="4"/>
      <c r="AN53" s="4"/>
      <c r="AO53" s="4"/>
      <c r="AP53" s="4"/>
    </row>
    <row r="54" spans="1:42" s="1" customFormat="1" x14ac:dyDescent="0.25">
      <c r="A54" s="4">
        <v>24</v>
      </c>
      <c r="B54" s="4" t="s">
        <v>32</v>
      </c>
      <c r="C54" s="27" t="s">
        <v>132</v>
      </c>
      <c r="D54" s="11"/>
      <c r="E54" s="9"/>
      <c r="F54" s="9"/>
      <c r="G54" s="9"/>
      <c r="H54" s="9"/>
      <c r="I54" s="9"/>
      <c r="J54" s="9"/>
      <c r="K54" s="9"/>
      <c r="L54" s="9"/>
      <c r="M54" s="9"/>
      <c r="N54" s="9"/>
      <c r="O54" s="9"/>
      <c r="P54" s="9"/>
      <c r="Q54" s="9"/>
      <c r="R54" s="9">
        <v>2</v>
      </c>
      <c r="S54" s="9"/>
      <c r="T54" s="9"/>
      <c r="U54" s="9"/>
      <c r="V54" s="9"/>
      <c r="W54" s="9">
        <v>1</v>
      </c>
      <c r="X54" s="9"/>
      <c r="Y54" s="9"/>
      <c r="Z54" s="9"/>
      <c r="AA54" s="9"/>
      <c r="AB54" s="4"/>
      <c r="AC54" s="4"/>
      <c r="AD54" s="4"/>
      <c r="AE54" s="4">
        <f>56+83</f>
        <v>139</v>
      </c>
      <c r="AF54" s="4"/>
      <c r="AG54" s="4"/>
      <c r="AH54" s="4"/>
      <c r="AI54" s="4"/>
      <c r="AJ54" s="4"/>
      <c r="AK54" s="4"/>
      <c r="AL54" s="4"/>
      <c r="AM54" s="4"/>
      <c r="AN54" s="4"/>
      <c r="AO54" s="4"/>
      <c r="AP54" s="4"/>
    </row>
    <row r="55" spans="1:42" s="1" customFormat="1" x14ac:dyDescent="0.25">
      <c r="A55" s="4"/>
      <c r="B55" s="4"/>
      <c r="C55" s="27"/>
      <c r="D55" s="11"/>
      <c r="E55" s="9"/>
      <c r="F55" s="9"/>
      <c r="G55" s="9"/>
      <c r="H55" s="9"/>
      <c r="I55" s="9"/>
      <c r="J55" s="9"/>
      <c r="K55" s="9"/>
      <c r="L55" s="9"/>
      <c r="M55" s="9"/>
      <c r="N55" s="9"/>
      <c r="O55" s="9"/>
      <c r="P55" s="9"/>
      <c r="Q55" s="9"/>
      <c r="R55" s="9"/>
      <c r="S55" s="9"/>
      <c r="T55" s="9"/>
      <c r="U55" s="9"/>
      <c r="V55" s="9"/>
      <c r="W55" s="9"/>
      <c r="X55" s="9"/>
      <c r="Y55" s="9"/>
      <c r="Z55" s="9"/>
      <c r="AA55" s="9"/>
      <c r="AB55" s="4"/>
      <c r="AC55" s="4"/>
      <c r="AD55" s="4"/>
      <c r="AE55" s="4"/>
      <c r="AF55" s="4"/>
      <c r="AG55" s="4"/>
      <c r="AH55" s="4"/>
      <c r="AI55" s="4"/>
      <c r="AJ55" s="4"/>
      <c r="AK55" s="4"/>
      <c r="AL55" s="4"/>
      <c r="AM55" s="4"/>
      <c r="AN55" s="4"/>
      <c r="AO55" s="4"/>
      <c r="AP55" s="4"/>
    </row>
    <row r="56" spans="1:42" s="1" customFormat="1" x14ac:dyDescent="0.25">
      <c r="A56" s="4"/>
      <c r="B56" s="4"/>
      <c r="C56" s="27"/>
      <c r="D56" s="11"/>
      <c r="E56" s="9"/>
      <c r="F56" s="9"/>
      <c r="G56" s="9"/>
      <c r="H56" s="9"/>
      <c r="I56" s="9"/>
      <c r="J56" s="9"/>
      <c r="K56" s="9"/>
      <c r="L56" s="9"/>
      <c r="M56" s="9"/>
      <c r="N56" s="9"/>
      <c r="O56" s="9"/>
      <c r="P56" s="9"/>
      <c r="Q56" s="9"/>
      <c r="R56" s="9"/>
      <c r="S56" s="9"/>
      <c r="T56" s="9"/>
      <c r="U56" s="9"/>
      <c r="V56" s="9"/>
      <c r="W56" s="9"/>
      <c r="X56" s="9"/>
      <c r="Y56" s="9"/>
      <c r="Z56" s="9"/>
      <c r="AA56" s="9"/>
      <c r="AB56" s="4"/>
      <c r="AC56" s="4"/>
      <c r="AD56" s="4"/>
      <c r="AE56" s="4"/>
      <c r="AF56" s="4"/>
      <c r="AG56" s="4"/>
      <c r="AH56" s="4"/>
      <c r="AI56" s="4"/>
      <c r="AJ56" s="4"/>
      <c r="AK56" s="4"/>
      <c r="AL56" s="4"/>
      <c r="AM56" s="4"/>
      <c r="AN56" s="4"/>
      <c r="AO56" s="4"/>
      <c r="AP56" s="4"/>
    </row>
    <row r="57" spans="1:42" s="1" customFormat="1" x14ac:dyDescent="0.25">
      <c r="A57" s="4"/>
      <c r="B57" s="4"/>
      <c r="C57" s="27" t="s">
        <v>133</v>
      </c>
      <c r="D57" s="6"/>
      <c r="E57" s="9"/>
      <c r="F57" s="9">
        <v>96</v>
      </c>
      <c r="G57" s="9"/>
      <c r="H57" s="9"/>
      <c r="I57" s="9"/>
      <c r="J57" s="9"/>
      <c r="K57" s="9"/>
      <c r="L57" s="9"/>
      <c r="M57" s="9"/>
      <c r="N57" s="9"/>
      <c r="O57" s="9"/>
      <c r="P57" s="9"/>
      <c r="Q57" s="9"/>
      <c r="R57" s="9"/>
      <c r="S57" s="9"/>
      <c r="T57" s="9"/>
      <c r="U57" s="9"/>
      <c r="V57" s="9"/>
      <c r="W57" s="9"/>
      <c r="X57" s="9"/>
      <c r="Y57" s="9"/>
      <c r="Z57" s="9"/>
      <c r="AA57" s="9"/>
      <c r="AB57" s="4"/>
      <c r="AC57" s="4"/>
      <c r="AD57" s="4"/>
      <c r="AE57" s="4"/>
      <c r="AF57" s="4"/>
      <c r="AG57" s="4"/>
      <c r="AH57" s="4"/>
      <c r="AI57" s="4"/>
      <c r="AJ57" s="4"/>
      <c r="AK57" s="4"/>
      <c r="AL57" s="4"/>
      <c r="AM57" s="4"/>
      <c r="AN57" s="4"/>
      <c r="AO57" s="4"/>
      <c r="AP57" s="4"/>
    </row>
    <row r="58" spans="1:42" s="1" customFormat="1" x14ac:dyDescent="0.25">
      <c r="A58" s="4"/>
      <c r="B58" s="4"/>
      <c r="C58" s="27" t="s">
        <v>134</v>
      </c>
      <c r="D58" s="6"/>
      <c r="E58" s="9"/>
      <c r="F58" s="9">
        <v>61</v>
      </c>
      <c r="G58" s="9"/>
      <c r="H58" s="9"/>
      <c r="I58" s="9"/>
      <c r="J58" s="9"/>
      <c r="K58" s="9"/>
      <c r="L58" s="9"/>
      <c r="M58" s="9"/>
      <c r="N58" s="9"/>
      <c r="O58" s="9"/>
      <c r="P58" s="9"/>
      <c r="Q58" s="9"/>
      <c r="R58" s="9"/>
      <c r="S58" s="9"/>
      <c r="T58" s="9"/>
      <c r="U58" s="9"/>
      <c r="V58" s="9"/>
      <c r="W58" s="9"/>
      <c r="X58" s="9"/>
      <c r="Y58" s="9"/>
      <c r="Z58" s="9"/>
      <c r="AA58" s="9"/>
      <c r="AB58" s="4"/>
      <c r="AC58" s="4"/>
      <c r="AD58" s="4"/>
      <c r="AE58" s="4"/>
      <c r="AF58" s="4"/>
      <c r="AG58" s="4"/>
      <c r="AH58" s="4"/>
      <c r="AI58" s="4"/>
      <c r="AJ58" s="4"/>
      <c r="AK58" s="4"/>
      <c r="AL58" s="4"/>
      <c r="AM58" s="4"/>
      <c r="AN58" s="4"/>
      <c r="AO58" s="4"/>
      <c r="AP58" s="4"/>
    </row>
    <row r="59" spans="1:42" s="1" customFormat="1" x14ac:dyDescent="0.25">
      <c r="A59" s="4"/>
      <c r="B59" s="4"/>
      <c r="C59" s="27" t="s">
        <v>135</v>
      </c>
      <c r="D59" s="6"/>
      <c r="E59" s="9"/>
      <c r="F59" s="9">
        <v>85</v>
      </c>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row>
    <row r="60" spans="1:42" s="1" customFormat="1" x14ac:dyDescent="0.25">
      <c r="A60" s="4"/>
      <c r="B60" s="4"/>
      <c r="C60" s="24"/>
      <c r="D60" s="6"/>
      <c r="E60" s="9"/>
      <c r="F60" s="9"/>
      <c r="G60" s="9"/>
      <c r="H60" s="9"/>
      <c r="I60" s="9"/>
      <c r="J60" s="9"/>
      <c r="K60" s="9"/>
      <c r="L60" s="9"/>
      <c r="M60" s="9"/>
      <c r="N60" s="9"/>
      <c r="O60" s="9"/>
      <c r="P60" s="9"/>
      <c r="Q60" s="9"/>
      <c r="R60" s="9"/>
      <c r="S60" s="9"/>
      <c r="T60" s="9"/>
      <c r="U60" s="9"/>
      <c r="V60" s="9"/>
      <c r="W60" s="9"/>
      <c r="X60" s="9"/>
      <c r="Y60" s="9"/>
      <c r="Z60" s="9"/>
      <c r="AA60" s="9"/>
      <c r="AB60" s="4"/>
      <c r="AC60" s="4"/>
      <c r="AD60" s="4"/>
      <c r="AE60" s="4"/>
      <c r="AF60" s="4"/>
      <c r="AG60" s="4"/>
      <c r="AH60" s="4"/>
      <c r="AI60" s="4"/>
      <c r="AJ60" s="4"/>
      <c r="AK60" s="4"/>
      <c r="AL60" s="4"/>
      <c r="AM60" s="4"/>
      <c r="AN60" s="4"/>
      <c r="AO60" s="4"/>
      <c r="AP60" s="4"/>
    </row>
    <row r="61" spans="1:42" s="1" customFormat="1" x14ac:dyDescent="0.25">
      <c r="A61" s="4">
        <v>23</v>
      </c>
      <c r="B61" s="4" t="s">
        <v>137</v>
      </c>
      <c r="C61" s="4" t="s">
        <v>139</v>
      </c>
      <c r="D61" s="6"/>
      <c r="E61" s="21"/>
      <c r="F61" s="4"/>
      <c r="G61" s="4"/>
      <c r="H61" s="4"/>
      <c r="I61" s="4"/>
      <c r="J61" s="4"/>
      <c r="K61" s="4"/>
      <c r="L61" s="4"/>
      <c r="M61" s="4"/>
      <c r="N61" s="4"/>
      <c r="O61" s="4"/>
      <c r="P61" s="4"/>
      <c r="Q61" s="4"/>
      <c r="R61" s="4"/>
      <c r="S61" s="4"/>
      <c r="T61" s="4"/>
      <c r="U61" s="4"/>
      <c r="V61" s="4"/>
      <c r="W61" s="4"/>
      <c r="X61" s="4">
        <v>1</v>
      </c>
      <c r="Y61" s="4"/>
      <c r="Z61" s="4"/>
      <c r="AA61" s="4"/>
      <c r="AB61" s="4"/>
      <c r="AC61" s="9"/>
      <c r="AD61" s="4"/>
      <c r="AE61" s="4"/>
      <c r="AF61" s="4"/>
      <c r="AG61" s="4"/>
      <c r="AH61" s="4"/>
      <c r="AI61" s="4"/>
      <c r="AJ61" s="4"/>
      <c r="AK61" s="4"/>
      <c r="AL61" s="4"/>
      <c r="AM61" s="4"/>
      <c r="AN61" s="4"/>
      <c r="AO61" s="4"/>
      <c r="AP61" s="20"/>
    </row>
    <row r="62" spans="1:42" s="1" customFormat="1" x14ac:dyDescent="0.25">
      <c r="A62" s="4"/>
      <c r="B62" s="4"/>
      <c r="C62" s="4"/>
      <c r="D62" s="6"/>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P62" s="4"/>
    </row>
    <row r="63" spans="1:42" s="1" customFormat="1" x14ac:dyDescent="0.25">
      <c r="A63" s="4"/>
      <c r="B63" s="4"/>
      <c r="C63" s="23"/>
      <c r="D63" s="6"/>
      <c r="E63" s="9"/>
      <c r="F63" s="9"/>
      <c r="G63" s="9"/>
      <c r="H63" s="9"/>
      <c r="I63" s="9"/>
      <c r="J63" s="9"/>
      <c r="K63" s="9"/>
      <c r="L63" s="9"/>
      <c r="M63" s="9"/>
      <c r="N63" s="9"/>
      <c r="O63" s="9"/>
      <c r="P63" s="9"/>
      <c r="Q63" s="9"/>
      <c r="R63" s="9"/>
      <c r="S63" s="9"/>
      <c r="T63" s="9"/>
      <c r="U63" s="9"/>
      <c r="V63" s="9"/>
      <c r="W63" s="9"/>
      <c r="X63" s="9"/>
      <c r="Y63" s="9"/>
      <c r="Z63" s="9"/>
      <c r="AA63" s="9"/>
      <c r="AB63" s="4"/>
      <c r="AC63" s="4"/>
      <c r="AD63" s="4"/>
      <c r="AE63" s="4"/>
      <c r="AF63" s="4"/>
      <c r="AG63" s="4"/>
      <c r="AH63" s="4"/>
      <c r="AI63" s="4"/>
      <c r="AJ63" s="4"/>
      <c r="AK63" s="4"/>
      <c r="AL63" s="4"/>
      <c r="AM63" s="4"/>
      <c r="AN63" s="4"/>
      <c r="AO63" s="4"/>
      <c r="AP63" s="18"/>
    </row>
    <row r="64" spans="1:42" s="1" customFormat="1" x14ac:dyDescent="0.25">
      <c r="A64" s="4"/>
      <c r="B64" s="4"/>
      <c r="C64" s="23"/>
      <c r="D64" s="6"/>
      <c r="E64" s="9"/>
      <c r="F64" s="9"/>
      <c r="G64" s="9"/>
      <c r="H64" s="9"/>
      <c r="I64" s="9"/>
      <c r="J64" s="9"/>
      <c r="K64" s="9"/>
      <c r="L64" s="9"/>
      <c r="M64" s="9"/>
      <c r="N64" s="9"/>
      <c r="O64" s="9"/>
      <c r="P64" s="9"/>
      <c r="Q64" s="9"/>
      <c r="R64" s="9"/>
      <c r="S64" s="9"/>
      <c r="T64" s="9"/>
      <c r="U64" s="9"/>
      <c r="V64" s="9"/>
      <c r="W64" s="9"/>
      <c r="X64" s="9"/>
      <c r="Y64" s="9"/>
      <c r="Z64" s="9"/>
      <c r="AA64" s="9"/>
      <c r="AB64" s="4"/>
      <c r="AC64" s="4"/>
      <c r="AD64" s="4"/>
      <c r="AE64" s="4"/>
      <c r="AF64" s="4"/>
      <c r="AG64" s="4"/>
      <c r="AH64" s="4"/>
      <c r="AI64" s="4"/>
      <c r="AJ64" s="4"/>
      <c r="AK64" s="4"/>
      <c r="AL64" s="4"/>
      <c r="AM64" s="4"/>
      <c r="AN64" s="4"/>
      <c r="AO64" s="4"/>
      <c r="AP64" s="4"/>
    </row>
    <row r="65" spans="1:42" s="1" customFormat="1" x14ac:dyDescent="0.25">
      <c r="A65" s="4"/>
      <c r="B65" s="4"/>
      <c r="C65" s="28"/>
      <c r="D65" s="6"/>
      <c r="E65" s="9"/>
      <c r="F65" s="9"/>
      <c r="G65" s="9"/>
      <c r="H65" s="9"/>
      <c r="I65" s="9"/>
      <c r="J65" s="9"/>
      <c r="K65" s="9"/>
      <c r="L65" s="9"/>
      <c r="M65" s="9"/>
      <c r="N65" s="9"/>
      <c r="O65" s="9"/>
      <c r="P65" s="9"/>
      <c r="Q65" s="9"/>
      <c r="R65" s="9"/>
      <c r="S65" s="9"/>
      <c r="T65" s="9"/>
      <c r="U65" s="9"/>
      <c r="V65" s="9"/>
      <c r="W65" s="9"/>
      <c r="X65" s="9"/>
      <c r="Y65" s="9"/>
      <c r="Z65" s="9"/>
      <c r="AA65" s="9"/>
      <c r="AB65" s="4"/>
      <c r="AC65" s="4"/>
      <c r="AD65" s="4"/>
      <c r="AE65" s="4"/>
      <c r="AF65" s="4"/>
      <c r="AG65" s="4"/>
      <c r="AH65" s="4"/>
      <c r="AI65" s="4"/>
      <c r="AJ65" s="4"/>
      <c r="AK65" s="4"/>
      <c r="AL65" s="4"/>
      <c r="AM65" s="4"/>
      <c r="AN65" s="4"/>
      <c r="AO65" s="4"/>
      <c r="AP65" s="4"/>
    </row>
    <row r="66" spans="1:42" s="1" customFormat="1" x14ac:dyDescent="0.25">
      <c r="A66" s="4"/>
      <c r="B66" s="4"/>
      <c r="C66" s="28"/>
      <c r="D66" s="6"/>
      <c r="E66" s="9"/>
      <c r="F66" s="9"/>
      <c r="G66" s="9"/>
      <c r="H66" s="9"/>
      <c r="I66" s="9"/>
      <c r="J66" s="9"/>
      <c r="K66" s="9"/>
      <c r="L66" s="9"/>
      <c r="M66" s="9"/>
      <c r="N66" s="9"/>
      <c r="O66" s="9"/>
      <c r="P66" s="9"/>
      <c r="Q66" s="9"/>
      <c r="R66" s="9"/>
      <c r="S66" s="9"/>
      <c r="T66" s="9"/>
      <c r="U66" s="9"/>
      <c r="V66" s="9"/>
      <c r="W66" s="9"/>
      <c r="X66" s="9"/>
      <c r="Y66" s="9"/>
      <c r="Z66" s="9"/>
      <c r="AA66" s="9"/>
      <c r="AB66" s="4"/>
      <c r="AC66" s="4"/>
      <c r="AD66" s="4"/>
      <c r="AE66" s="4"/>
      <c r="AF66" s="4"/>
      <c r="AG66" s="4"/>
      <c r="AH66" s="4"/>
      <c r="AI66" s="4"/>
      <c r="AJ66" s="4"/>
      <c r="AK66" s="4"/>
      <c r="AL66" s="4"/>
      <c r="AM66" s="4"/>
      <c r="AN66" s="4"/>
      <c r="AO66" s="4"/>
      <c r="AP66" s="4"/>
    </row>
    <row r="67" spans="1:42" s="1" customFormat="1" x14ac:dyDescent="0.25">
      <c r="A67" s="4"/>
      <c r="B67" s="4"/>
      <c r="C67" s="28"/>
      <c r="D67" s="6"/>
      <c r="E67" s="9"/>
      <c r="F67" s="9"/>
      <c r="G67" s="9"/>
      <c r="H67" s="9"/>
      <c r="I67" s="9"/>
      <c r="J67" s="9"/>
      <c r="K67" s="9"/>
      <c r="L67" s="9"/>
      <c r="M67" s="9"/>
      <c r="N67" s="9"/>
      <c r="O67" s="9"/>
      <c r="P67" s="9"/>
      <c r="Q67" s="9"/>
      <c r="R67" s="9"/>
      <c r="S67" s="9"/>
      <c r="T67" s="9"/>
      <c r="U67" s="9"/>
      <c r="V67" s="9"/>
      <c r="W67" s="9"/>
      <c r="X67" s="9"/>
      <c r="Y67" s="9"/>
      <c r="Z67" s="9"/>
      <c r="AA67" s="9"/>
      <c r="AB67" s="4"/>
      <c r="AC67" s="4"/>
      <c r="AD67" s="4"/>
      <c r="AE67" s="4"/>
      <c r="AF67" s="4"/>
      <c r="AG67" s="4"/>
      <c r="AH67" s="4"/>
      <c r="AI67" s="4"/>
      <c r="AJ67" s="4"/>
      <c r="AK67" s="4"/>
      <c r="AL67" s="4"/>
      <c r="AM67" s="4"/>
      <c r="AN67" s="4"/>
      <c r="AO67" s="4"/>
      <c r="AP67" s="4"/>
    </row>
    <row r="68" spans="1:42" s="1" customFormat="1" x14ac:dyDescent="0.25">
      <c r="A68" s="4"/>
      <c r="B68" s="4"/>
      <c r="C68" s="28"/>
      <c r="D68" s="6"/>
      <c r="E68" s="9"/>
      <c r="F68" s="9"/>
      <c r="G68" s="9"/>
      <c r="H68" s="9"/>
      <c r="I68" s="9"/>
      <c r="J68" s="9"/>
      <c r="K68" s="9"/>
      <c r="L68" s="9"/>
      <c r="M68" s="9"/>
      <c r="N68" s="9"/>
      <c r="O68" s="9"/>
      <c r="P68" s="9"/>
      <c r="Q68" s="9"/>
      <c r="R68" s="9"/>
      <c r="S68" s="9"/>
      <c r="T68" s="9"/>
      <c r="U68" s="9"/>
      <c r="V68" s="9"/>
      <c r="W68" s="9"/>
      <c r="X68" s="9"/>
      <c r="Y68" s="9"/>
      <c r="Z68" s="9"/>
      <c r="AA68" s="9"/>
      <c r="AB68" s="4"/>
      <c r="AC68" s="4"/>
      <c r="AD68" s="4"/>
      <c r="AE68" s="4"/>
      <c r="AF68" s="4"/>
      <c r="AG68" s="4"/>
      <c r="AH68" s="4"/>
      <c r="AI68" s="4"/>
      <c r="AJ68" s="4"/>
      <c r="AK68" s="4"/>
      <c r="AL68" s="4"/>
      <c r="AM68" s="4"/>
      <c r="AN68" s="4"/>
      <c r="AO68" s="4"/>
      <c r="AP68" s="4"/>
    </row>
    <row r="69" spans="1:42" s="1" customFormat="1" x14ac:dyDescent="0.25">
      <c r="A69" s="4"/>
      <c r="B69" s="4"/>
      <c r="C69" s="28"/>
      <c r="D69" s="6"/>
      <c r="E69" s="9"/>
      <c r="F69" s="9"/>
      <c r="G69" s="9"/>
      <c r="H69" s="9"/>
      <c r="I69" s="9"/>
      <c r="J69" s="9"/>
      <c r="K69" s="9"/>
      <c r="L69" s="9"/>
      <c r="M69" s="9"/>
      <c r="N69" s="9"/>
      <c r="O69" s="9"/>
      <c r="P69" s="9"/>
      <c r="Q69" s="9"/>
      <c r="R69" s="9"/>
      <c r="S69" s="9"/>
      <c r="T69" s="9"/>
      <c r="U69" s="9"/>
      <c r="V69" s="9"/>
      <c r="W69" s="9"/>
      <c r="X69" s="9"/>
      <c r="Y69" s="9"/>
      <c r="Z69" s="9"/>
      <c r="AA69" s="9"/>
      <c r="AB69" s="4"/>
      <c r="AC69" s="4"/>
      <c r="AD69" s="4"/>
      <c r="AE69" s="4"/>
      <c r="AF69" s="4"/>
      <c r="AG69" s="4"/>
      <c r="AH69" s="4"/>
      <c r="AI69" s="4"/>
      <c r="AJ69" s="4"/>
      <c r="AK69" s="4"/>
      <c r="AL69" s="4"/>
      <c r="AM69" s="4"/>
      <c r="AN69" s="4"/>
      <c r="AO69" s="4"/>
      <c r="AP69" s="4"/>
    </row>
    <row r="70" spans="1:42" s="1" customFormat="1" x14ac:dyDescent="0.25">
      <c r="A70" s="4"/>
      <c r="B70" s="4"/>
      <c r="C70" s="28"/>
      <c r="D70" s="6"/>
      <c r="E70" s="9"/>
      <c r="F70" s="9"/>
      <c r="G70" s="9"/>
      <c r="H70" s="9"/>
      <c r="I70" s="9"/>
      <c r="J70" s="9"/>
      <c r="K70" s="9"/>
      <c r="L70" s="9"/>
      <c r="M70" s="9"/>
      <c r="N70" s="9"/>
      <c r="O70" s="9"/>
      <c r="P70" s="9"/>
      <c r="Q70" s="9"/>
      <c r="R70" s="9"/>
      <c r="S70" s="9"/>
      <c r="T70" s="9"/>
      <c r="U70" s="9"/>
      <c r="V70" s="9"/>
      <c r="W70" s="9"/>
      <c r="X70" s="9"/>
      <c r="Y70" s="9"/>
      <c r="Z70" s="9"/>
      <c r="AA70" s="9"/>
      <c r="AB70" s="4"/>
      <c r="AC70" s="4"/>
      <c r="AD70" s="4"/>
      <c r="AE70" s="4"/>
      <c r="AF70" s="4"/>
      <c r="AG70" s="4"/>
      <c r="AH70" s="4"/>
      <c r="AI70" s="4"/>
      <c r="AJ70" s="4"/>
      <c r="AK70" s="4"/>
      <c r="AL70" s="4"/>
      <c r="AM70" s="4"/>
      <c r="AN70" s="4"/>
      <c r="AO70" s="4"/>
      <c r="AP70" s="4"/>
    </row>
    <row r="71" spans="1:42" s="1" customFormat="1" x14ac:dyDescent="0.25">
      <c r="A71" s="4"/>
      <c r="B71" s="4"/>
      <c r="C71" s="28"/>
      <c r="D71" s="6"/>
      <c r="E71" s="9"/>
      <c r="F71" s="9"/>
      <c r="G71" s="9"/>
      <c r="H71" s="9"/>
      <c r="I71" s="9"/>
      <c r="J71" s="9"/>
      <c r="K71" s="9"/>
      <c r="L71" s="9"/>
      <c r="M71" s="9"/>
      <c r="N71" s="9"/>
      <c r="O71" s="9"/>
      <c r="P71" s="9"/>
      <c r="Q71" s="9"/>
      <c r="R71" s="9"/>
      <c r="S71" s="9"/>
      <c r="T71" s="9"/>
      <c r="U71" s="9"/>
      <c r="V71" s="9"/>
      <c r="W71" s="9"/>
      <c r="X71" s="9"/>
      <c r="Y71" s="9"/>
      <c r="Z71" s="9"/>
      <c r="AA71" s="9"/>
      <c r="AB71" s="4"/>
      <c r="AC71" s="4"/>
      <c r="AD71" s="4"/>
      <c r="AE71" s="4"/>
      <c r="AF71" s="4"/>
      <c r="AG71" s="4"/>
      <c r="AH71" s="4"/>
      <c r="AI71" s="4"/>
      <c r="AJ71" s="4"/>
      <c r="AK71" s="4"/>
      <c r="AL71" s="4"/>
      <c r="AM71" s="4"/>
      <c r="AN71" s="4"/>
      <c r="AO71" s="4"/>
      <c r="AP71" s="4"/>
    </row>
    <row r="72" spans="1:42" s="1" customFormat="1" x14ac:dyDescent="0.25">
      <c r="A72" s="4"/>
      <c r="B72" s="4"/>
      <c r="C72" s="28"/>
      <c r="D72" s="6"/>
      <c r="E72" s="9"/>
      <c r="F72" s="9"/>
      <c r="G72" s="9"/>
      <c r="H72" s="9"/>
      <c r="I72" s="9"/>
      <c r="J72" s="9"/>
      <c r="K72" s="9"/>
      <c r="L72" s="9"/>
      <c r="M72" s="9"/>
      <c r="N72" s="9"/>
      <c r="O72" s="9"/>
      <c r="P72" s="9"/>
      <c r="Q72" s="9"/>
      <c r="R72" s="9"/>
      <c r="S72" s="9"/>
      <c r="T72" s="9"/>
      <c r="U72" s="9"/>
      <c r="V72" s="9"/>
      <c r="W72" s="9"/>
      <c r="X72" s="9"/>
      <c r="Y72" s="9"/>
      <c r="Z72" s="9"/>
      <c r="AA72" s="9"/>
      <c r="AB72" s="4"/>
      <c r="AC72" s="4"/>
      <c r="AD72" s="4"/>
      <c r="AE72" s="4"/>
      <c r="AF72" s="4"/>
      <c r="AG72" s="4"/>
      <c r="AH72" s="4"/>
      <c r="AI72" s="4"/>
      <c r="AJ72" s="4"/>
      <c r="AK72" s="4"/>
      <c r="AL72" s="4"/>
      <c r="AM72" s="4"/>
      <c r="AN72" s="4"/>
      <c r="AO72" s="4"/>
      <c r="AP72" s="4"/>
    </row>
    <row r="73" spans="1:42" s="1" customFormat="1" x14ac:dyDescent="0.25">
      <c r="A73" s="4"/>
      <c r="B73" s="4"/>
      <c r="C73" s="28"/>
      <c r="D73" s="6"/>
      <c r="E73" s="9"/>
      <c r="F73" s="9"/>
      <c r="G73" s="9"/>
      <c r="H73" s="9"/>
      <c r="I73" s="9"/>
      <c r="J73" s="9"/>
      <c r="K73" s="9"/>
      <c r="L73" s="9"/>
      <c r="M73" s="9"/>
      <c r="N73" s="9"/>
      <c r="O73" s="9"/>
      <c r="P73" s="9"/>
      <c r="Q73" s="9"/>
      <c r="R73" s="9"/>
      <c r="S73" s="9"/>
      <c r="T73" s="9"/>
      <c r="U73" s="9"/>
      <c r="V73" s="9"/>
      <c r="W73" s="9"/>
      <c r="X73" s="9"/>
      <c r="Y73" s="9"/>
      <c r="Z73" s="9"/>
      <c r="AA73" s="9"/>
      <c r="AB73" s="4"/>
      <c r="AC73" s="4"/>
      <c r="AD73" s="4"/>
      <c r="AE73" s="4"/>
      <c r="AF73" s="4"/>
      <c r="AG73" s="4"/>
      <c r="AH73" s="4"/>
      <c r="AI73" s="4"/>
      <c r="AJ73" s="4"/>
      <c r="AK73" s="4"/>
      <c r="AL73" s="4"/>
      <c r="AM73" s="4"/>
      <c r="AN73" s="4"/>
      <c r="AO73" s="4"/>
      <c r="AP73" s="4"/>
    </row>
    <row r="74" spans="1:42" s="1" customFormat="1" x14ac:dyDescent="0.25">
      <c r="A74" s="4"/>
      <c r="B74" s="4"/>
      <c r="C74" s="28"/>
      <c r="D74" s="6"/>
      <c r="E74" s="9"/>
      <c r="F74" s="9"/>
      <c r="G74" s="9"/>
      <c r="H74" s="9"/>
      <c r="I74" s="9"/>
      <c r="J74" s="9"/>
      <c r="K74" s="9"/>
      <c r="L74" s="9"/>
      <c r="M74" s="9"/>
      <c r="N74" s="9"/>
      <c r="O74" s="9"/>
      <c r="P74" s="9"/>
      <c r="Q74" s="9"/>
      <c r="R74" s="9"/>
      <c r="S74" s="9"/>
      <c r="T74" s="9"/>
      <c r="U74" s="9"/>
      <c r="V74" s="9"/>
      <c r="W74" s="9"/>
      <c r="X74" s="9"/>
      <c r="Y74" s="9"/>
      <c r="Z74" s="9"/>
      <c r="AA74" s="9"/>
      <c r="AB74" s="4"/>
      <c r="AC74" s="4"/>
      <c r="AD74" s="4"/>
      <c r="AE74" s="4"/>
      <c r="AF74" s="4"/>
      <c r="AG74" s="4"/>
      <c r="AH74" s="4"/>
      <c r="AI74" s="4"/>
      <c r="AJ74" s="4"/>
      <c r="AK74" s="4"/>
      <c r="AL74" s="4"/>
      <c r="AM74" s="4"/>
      <c r="AN74" s="4"/>
      <c r="AO74" s="4"/>
      <c r="AP74" s="4"/>
    </row>
    <row r="75" spans="1:42" s="1" customFormat="1" x14ac:dyDescent="0.25">
      <c r="A75" s="4"/>
      <c r="B75" s="4"/>
      <c r="C75" s="28"/>
      <c r="D75" s="6"/>
      <c r="E75" s="9"/>
      <c r="F75" s="9"/>
      <c r="G75" s="9"/>
      <c r="H75" s="9"/>
      <c r="I75" s="9"/>
      <c r="J75" s="9"/>
      <c r="K75" s="9"/>
      <c r="L75" s="9"/>
      <c r="M75" s="9"/>
      <c r="N75" s="9"/>
      <c r="O75" s="9"/>
      <c r="P75" s="9"/>
      <c r="Q75" s="9"/>
      <c r="R75" s="9"/>
      <c r="S75" s="9"/>
      <c r="T75" s="9"/>
      <c r="U75" s="9"/>
      <c r="V75" s="9"/>
      <c r="W75" s="9"/>
      <c r="X75" s="9"/>
      <c r="Y75" s="9"/>
      <c r="Z75" s="9"/>
      <c r="AA75" s="9"/>
      <c r="AB75" s="4"/>
      <c r="AC75" s="4"/>
      <c r="AD75" s="4"/>
      <c r="AE75" s="4"/>
      <c r="AF75" s="4"/>
      <c r="AG75" s="4"/>
      <c r="AH75" s="4"/>
      <c r="AI75" s="4"/>
      <c r="AJ75" s="4"/>
      <c r="AK75" s="4"/>
      <c r="AL75" s="4"/>
      <c r="AM75" s="4"/>
      <c r="AN75" s="4"/>
      <c r="AO75" s="4"/>
      <c r="AP75" s="4"/>
    </row>
    <row r="76" spans="1:42" s="1" customFormat="1" x14ac:dyDescent="0.25">
      <c r="A76" s="4"/>
      <c r="B76" s="4"/>
      <c r="C76" s="14"/>
      <c r="D76" s="6"/>
      <c r="E76" s="9">
        <f t="shared" ref="E76:AP76" si="0">SUM(E4:E75)</f>
        <v>593</v>
      </c>
      <c r="F76" s="9">
        <f t="shared" si="0"/>
        <v>536</v>
      </c>
      <c r="G76" s="9">
        <f t="shared" si="0"/>
        <v>0</v>
      </c>
      <c r="H76" s="9">
        <f t="shared" si="0"/>
        <v>0</v>
      </c>
      <c r="I76" s="9">
        <f t="shared" si="0"/>
        <v>0</v>
      </c>
      <c r="J76" s="9">
        <f t="shared" si="0"/>
        <v>2120</v>
      </c>
      <c r="K76" s="9">
        <f t="shared" si="0"/>
        <v>0</v>
      </c>
      <c r="L76" s="9">
        <f t="shared" si="0"/>
        <v>34</v>
      </c>
      <c r="M76" s="9">
        <f t="shared" si="0"/>
        <v>631</v>
      </c>
      <c r="N76" s="9">
        <f t="shared" si="0"/>
        <v>5</v>
      </c>
      <c r="O76" s="9">
        <f t="shared" si="0"/>
        <v>0</v>
      </c>
      <c r="P76" s="9">
        <f t="shared" si="0"/>
        <v>0</v>
      </c>
      <c r="Q76" s="9">
        <f t="shared" si="0"/>
        <v>0</v>
      </c>
      <c r="R76" s="9">
        <f t="shared" si="0"/>
        <v>7</v>
      </c>
      <c r="S76" s="9">
        <f t="shared" si="0"/>
        <v>3</v>
      </c>
      <c r="T76" s="9">
        <f t="shared" si="0"/>
        <v>2</v>
      </c>
      <c r="U76" s="9">
        <f t="shared" si="0"/>
        <v>1</v>
      </c>
      <c r="V76" s="9">
        <f t="shared" si="0"/>
        <v>2</v>
      </c>
      <c r="W76" s="9">
        <f t="shared" si="0"/>
        <v>2</v>
      </c>
      <c r="X76" s="9">
        <f t="shared" si="0"/>
        <v>3</v>
      </c>
      <c r="Y76" s="9">
        <f t="shared" si="0"/>
        <v>0</v>
      </c>
      <c r="Z76" s="9">
        <f t="shared" si="0"/>
        <v>5</v>
      </c>
      <c r="AA76" s="9">
        <f t="shared" si="0"/>
        <v>10</v>
      </c>
      <c r="AB76" s="9">
        <f t="shared" si="0"/>
        <v>0</v>
      </c>
      <c r="AC76" s="9">
        <f t="shared" si="0"/>
        <v>5</v>
      </c>
      <c r="AD76" s="9">
        <f t="shared" si="0"/>
        <v>0</v>
      </c>
      <c r="AE76" s="9">
        <f t="shared" si="0"/>
        <v>433</v>
      </c>
      <c r="AF76" s="9">
        <f t="shared" si="0"/>
        <v>0</v>
      </c>
      <c r="AG76" s="9">
        <f t="shared" si="0"/>
        <v>248</v>
      </c>
      <c r="AH76" s="9">
        <f t="shared" si="0"/>
        <v>0</v>
      </c>
      <c r="AI76" s="9">
        <f t="shared" si="0"/>
        <v>182</v>
      </c>
      <c r="AJ76" s="9">
        <f t="shared" si="0"/>
        <v>99</v>
      </c>
      <c r="AK76" s="9">
        <f t="shared" si="0"/>
        <v>209</v>
      </c>
      <c r="AL76" s="9">
        <f t="shared" si="0"/>
        <v>0</v>
      </c>
      <c r="AM76" s="9">
        <f t="shared" si="0"/>
        <v>0</v>
      </c>
      <c r="AN76" s="9">
        <f t="shared" si="0"/>
        <v>0</v>
      </c>
      <c r="AO76" s="9">
        <f t="shared" si="0"/>
        <v>0</v>
      </c>
      <c r="AP76" s="9">
        <f t="shared" si="0"/>
        <v>0</v>
      </c>
    </row>
    <row r="77" spans="1:42" s="1" customFormat="1" x14ac:dyDescent="0.25">
      <c r="C77" s="16"/>
    </row>
    <row r="78" spans="1:42" s="1" customFormat="1" x14ac:dyDescent="0.25">
      <c r="C78" s="16"/>
    </row>
    <row r="79" spans="1:42" s="1" customFormat="1" x14ac:dyDescent="0.25">
      <c r="C79" s="16"/>
    </row>
    <row r="80" spans="1:42" s="1" customFormat="1" x14ac:dyDescent="0.25">
      <c r="C80" s="16"/>
    </row>
    <row r="81" spans="3:3" s="1" customFormat="1" x14ac:dyDescent="0.25">
      <c r="C81" s="16"/>
    </row>
  </sheetData>
  <pageMargins left="0.2" right="0.2" top="0.5" bottom="0.5" header="0.3" footer="0.3"/>
  <pageSetup paperSize="3"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UNPROTECTED</vt:lpstr>
      <vt:lpstr>Dublin Road -Tuttle to Rings</vt:lpstr>
      <vt:lpstr>Dublin Road -Rings to Grandview</vt:lpstr>
      <vt:lpstr>Dublin Road -Grndvw to EOP</vt:lpstr>
      <vt:lpstr>UNPROTECTED!Print_Area</vt:lpstr>
      <vt:lpstr>UNPROTECTED!Print_Titles</vt:lpstr>
    </vt:vector>
  </TitlesOfParts>
  <Company>Stantec Consulting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KC Kirlangitis</dc:creator>
  <cp:lastModifiedBy>Letty Schamp</cp:lastModifiedBy>
  <cp:lastPrinted>2019-02-05T17:23:13Z</cp:lastPrinted>
  <dcterms:created xsi:type="dcterms:W3CDTF">2010-12-30T14:30:50Z</dcterms:created>
  <dcterms:modified xsi:type="dcterms:W3CDTF">2019-02-20T16:55:38Z</dcterms:modified>
</cp:coreProperties>
</file>